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krycí list" sheetId="1" r:id="rId1"/>
    <sheet name="správa" sheetId="2" r:id="rId2"/>
    <sheet name="príjmy" sheetId="3" r:id="rId3"/>
    <sheet name="výdavky" sheetId="4" r:id="rId4"/>
  </sheets>
  <definedNames/>
  <calcPr fullCalcOnLoad="1"/>
</workbook>
</file>

<file path=xl/sharedStrings.xml><?xml version="1.0" encoding="utf-8"?>
<sst xmlns="http://schemas.openxmlformats.org/spreadsheetml/2006/main" count="1093" uniqueCount="806">
  <si>
    <t>a o zmene a doplnení niektorých zákonov v znení neskorších predpisov mesto vytvára rezervný fond</t>
  </si>
  <si>
    <t>vo výške najmenej 10 % z prebytku rozpočtu zisteného podľa § 16 ods. 6.</t>
  </si>
  <si>
    <t>Návrh na rozdelenie výsledku rozpočtového hospodárenia:</t>
  </si>
  <si>
    <t xml:space="preserve">Suma: 411.672,60 Sk (13.665,03 EUR) sa prevedie do rezervného fondu. </t>
  </si>
  <si>
    <r>
      <t xml:space="preserve">I) </t>
    </r>
    <r>
      <rPr>
        <sz val="11"/>
        <rFont val="Arial CE"/>
        <family val="2"/>
      </rPr>
      <t>celoročné hospodárenie mesta Šurany</t>
    </r>
  </si>
  <si>
    <r>
      <t>II)</t>
    </r>
    <r>
      <rPr>
        <sz val="11"/>
        <rFont val="Arial CE"/>
        <family val="2"/>
      </rPr>
      <t xml:space="preserve"> rozdelenie výsledku hospodárenia mesta</t>
    </r>
  </si>
  <si>
    <t>Šurany za rok 2008 tak, že suma 411.672,60 Sk</t>
  </si>
  <si>
    <t>(13.665,03 EUR) sa prevedie do fondu rezerv</t>
  </si>
  <si>
    <t xml:space="preserve">a záverečný účet za rok 2008, stanovisko hlavnej  </t>
  </si>
  <si>
    <t xml:space="preserve">kontrolórky mesta Šurany a stanoviská komisíí </t>
  </si>
  <si>
    <t>Mestského zastupiteľstva v Šuranoch a</t>
  </si>
  <si>
    <t>v zmysle zmluvy o úvere č. 12/008/02 z 8.11.2002</t>
  </si>
  <si>
    <t>Zostatok úveru k 31.12.2003 bol: 2.331.296,40 Sk</t>
  </si>
  <si>
    <t>Nahromadené úroky na úvere:          27.711,46 Sk.</t>
  </si>
  <si>
    <t>Dodatkom č. 2 zo dňa 10.11.2004 bolo realizované</t>
  </si>
  <si>
    <t>opätovné čerpanie úveru s počiatočnou variabilnou</t>
  </si>
  <si>
    <t>úrokovou sadzbou 7,47 % p.a.</t>
  </si>
  <si>
    <t>Nahromadené úroky na úvere:          14.415,07 Sk.</t>
  </si>
  <si>
    <t>Zostatok úveru k 31.12.2005 bol:     631.296,40 Sk</t>
  </si>
  <si>
    <t>Zostatok úveru k 31.12.2004 bol: 1.631.296,40 Sk</t>
  </si>
  <si>
    <t>Nahromadené úroky na úvere:             5.433,18 Sk</t>
  </si>
  <si>
    <t>Dodatkom č. 3 zo dňa 10.3.2006 bolo realizované</t>
  </si>
  <si>
    <t>opätovné čerpanie úveru s revizibilnou úrokovou</t>
  </si>
  <si>
    <t>sadzbou, pričom celková revizibliná úroková sadz-</t>
  </si>
  <si>
    <t>príspevok - šachový oddiel</t>
  </si>
  <si>
    <t>Bedmintonový klub</t>
  </si>
  <si>
    <t>Letecký klub</t>
  </si>
  <si>
    <t>Kynologický klub</t>
  </si>
  <si>
    <t>príspevok - šachový turnaj</t>
  </si>
  <si>
    <t>Klub turistov</t>
  </si>
  <si>
    <t>výdavky na špor.halu,ceny, prepravné</t>
  </si>
  <si>
    <t>1. Údaje o plnení rozpočtu v členení podľa § 10 ods. 3 zákona č. 583/2004 Z.z.</t>
  </si>
  <si>
    <t xml:space="preserve">    o rozpočtových pravidlách územnej samosprávy a o zmene a doplnení niektorých </t>
  </si>
  <si>
    <t>6. Prehľad o nákladoch a výnosoch podnikateľskej činnosti.</t>
  </si>
  <si>
    <t xml:space="preserve">    zákonov v znení neskorších predpisov, v súlade s rozpočtovou klasifikáciou; </t>
  </si>
  <si>
    <t>samosprávy a o zmene a doplnení niektorých zákonov, v znení neskorších</t>
  </si>
  <si>
    <t>ZÁVEREČNÝ  ÚČET  MESTA  ŠURANY  k  31.12.2008</t>
  </si>
  <si>
    <t xml:space="preserve">a v zmysle § 40 Všeobecne záväzného nariadenia mesta Šurany č. 5/2007 </t>
  </si>
  <si>
    <t>Náklady</t>
  </si>
  <si>
    <t>Výnosy</t>
  </si>
  <si>
    <t>113.813.683,18 Sk</t>
  </si>
  <si>
    <t>111.778.194,68 Sk</t>
  </si>
  <si>
    <t xml:space="preserve"> - 2.035.488,50 Sk</t>
  </si>
  <si>
    <r>
      <t>ad 2/</t>
    </r>
    <r>
      <rPr>
        <b/>
        <sz val="10"/>
        <rFont val="Arial CE"/>
        <family val="2"/>
      </rPr>
      <t xml:space="preserve">                               Bilancia aktív a pasív k 31.12.2008 (v tis. Sk)</t>
    </r>
  </si>
  <si>
    <t>Zúčtovanie medzi subjektami</t>
  </si>
  <si>
    <t>bankou /Dexia/ a.s. Žilina "Prvý municipálny úver"</t>
  </si>
  <si>
    <t>SPOLU MAJETOK:</t>
  </si>
  <si>
    <t>VLASTNÉ IMANIE A ZÁVAZKY:</t>
  </si>
  <si>
    <t>nehmotný (software)</t>
  </si>
  <si>
    <t>pozemky</t>
  </si>
  <si>
    <t>budovy,stavby,umel.diela</t>
  </si>
  <si>
    <t>stroje,prístroje,zariadenia</t>
  </si>
  <si>
    <t>dopravné prostriedky</t>
  </si>
  <si>
    <t>nedokončené hmotné inv.</t>
  </si>
  <si>
    <t>finančný majetok</t>
  </si>
  <si>
    <t>minulých rokov</t>
  </si>
  <si>
    <t>Nevysporiadaný výsledok hospodárenia</t>
  </si>
  <si>
    <t>Výsledok hospodárenia za účt.obdobie</t>
  </si>
  <si>
    <t>B. Obežný majetok:</t>
  </si>
  <si>
    <t>B. Záväzky:</t>
  </si>
  <si>
    <t>A. Vlastné imanie:</t>
  </si>
  <si>
    <t>A. Neobežný majetok:</t>
  </si>
  <si>
    <t>verejnej správy</t>
  </si>
  <si>
    <t>Pohľadávky</t>
  </si>
  <si>
    <t>Bankové účty</t>
  </si>
  <si>
    <t>Rezervy</t>
  </si>
  <si>
    <t>Dlhodobé záväzky</t>
  </si>
  <si>
    <t>Krátkodobé záväzky</t>
  </si>
  <si>
    <t>Bankové úvery</t>
  </si>
  <si>
    <t>C. Časové rozlíšenie:</t>
  </si>
  <si>
    <t>Výnosy budúcich období</t>
  </si>
  <si>
    <t>AKTÍVA CELKOM:</t>
  </si>
  <si>
    <t>PASÍVA CELKOM:</t>
  </si>
  <si>
    <t>Dodatkom č. 5 zo dňa 6.3.2008 bolo realizované</t>
  </si>
  <si>
    <t>pravidelné mesačné splácanie úveru, rovnomerný-</t>
  </si>
  <si>
    <t>mi splátkami vo výške 100.000,- Sk mesačne.</t>
  </si>
  <si>
    <t>Zostatok úveru k 31.12.2008 bol: 2.366.719,78 Sk</t>
  </si>
  <si>
    <t>Prepočítané konverzným kurzom:    78.560,70 EUR</t>
  </si>
  <si>
    <t xml:space="preserve">Nahromadené úroky na úvere:           8.611,25 Sk </t>
  </si>
  <si>
    <t>Prepočítané konverzným kurzom:       285,84 EUR</t>
  </si>
  <si>
    <t>V r. 2004 až 2008 bolo splatených 830.000 Sk</t>
  </si>
  <si>
    <t>Výnosy k 31.12.2008:</t>
  </si>
  <si>
    <t>Náklady k 31.12.2008:</t>
  </si>
  <si>
    <t>8.690.871,91 Sk</t>
  </si>
  <si>
    <t>8.688.058,81 Sk</t>
  </si>
  <si>
    <t xml:space="preserve">Výsledok hospodárenia:           </t>
  </si>
  <si>
    <t>2.813,10 Sk</t>
  </si>
  <si>
    <t>68.716.855,78 Sk</t>
  </si>
  <si>
    <t>68.716.413,86 Sk</t>
  </si>
  <si>
    <t>14.602.992,40 Sk</t>
  </si>
  <si>
    <t>14.602.991,44 Sk</t>
  </si>
  <si>
    <t>5.984.213,70 Sk</t>
  </si>
  <si>
    <t>6.020.836,60 Sk</t>
  </si>
  <si>
    <t>36.622,90 Sk</t>
  </si>
  <si>
    <t>27.429.001,46 Sk</t>
  </si>
  <si>
    <t>28.971.159,22 Sk</t>
  </si>
  <si>
    <t xml:space="preserve">Výsledok hospodárenia:    -         </t>
  </si>
  <si>
    <t>1.542.157,76 Sk</t>
  </si>
  <si>
    <t>Daň z nehnuteľností:</t>
  </si>
  <si>
    <t xml:space="preserve">Poplatok za komun.odpady: 1.707.603,- Sk </t>
  </si>
  <si>
    <t>Príjem z predaja budovy:</t>
  </si>
  <si>
    <t xml:space="preserve">       1.480.871,57 Sk</t>
  </si>
  <si>
    <t xml:space="preserve">             3.079,70 Sk</t>
  </si>
  <si>
    <t>Poplatok (alkohol):</t>
  </si>
  <si>
    <t xml:space="preserve">              35.636,- Sk</t>
  </si>
  <si>
    <t>Neuhradené faktúry v lehote splatnosti:         240.594,90 Sk</t>
  </si>
  <si>
    <t>Neuhradené faktúry po lehote splatnosti:                   -</t>
  </si>
  <si>
    <t>Ostatné záväzky (ŠJ):</t>
  </si>
  <si>
    <t xml:space="preserve">               74.035,42 Sk</t>
  </si>
  <si>
    <t>Zábezpeka za byty v 28 b.j.+2g.:</t>
  </si>
  <si>
    <t xml:space="preserve">           1.573.570,80 Sk</t>
  </si>
  <si>
    <t xml:space="preserve">    Zo soc.fondu:                                        40.473,10 Sk</t>
  </si>
  <si>
    <t>Dexia banka Slovensko, a.s.</t>
  </si>
  <si>
    <t xml:space="preserve">       2.366.719,78 Sk</t>
  </si>
  <si>
    <t xml:space="preserve">      4.027.131,29 Sk</t>
  </si>
  <si>
    <t>(zábezpeka 28b.j. + bankové účty)</t>
  </si>
  <si>
    <r>
      <t>Účtovná závierka mesta Šurany k 31.12.2008</t>
    </r>
    <r>
      <rPr>
        <sz val="11"/>
        <rFont val="Arial CE"/>
        <family val="2"/>
      </rPr>
      <t xml:space="preserve"> bola v súlade s § 9 ods.5 zákona SNR</t>
    </r>
  </si>
  <si>
    <t>Všeobecne záväzného nariadenia mesta Šurany č. 5/2007 o zásadách hospodárenia</t>
  </si>
  <si>
    <t>Na základe uvedených výsledkov hospodárenia v Správe o plnení rozpočtu mesta Šurany za rok 2008,</t>
  </si>
  <si>
    <r>
      <t xml:space="preserve">n a v r h u j e </t>
    </r>
    <r>
      <rPr>
        <sz val="10"/>
        <rFont val="Arial CE"/>
        <family val="2"/>
      </rPr>
      <t>sa prerokovanie Záverečného účtu mesta Šurany za rok 2008 uzatvoriť s týmto výrokom:</t>
    </r>
  </si>
  <si>
    <t>Mestské zastupiteľstvo v Šuranoch po prerokovaní Záverečného účtu mesta Šurany za rok 2008</t>
  </si>
  <si>
    <t>V Šuranoch, dňa 13.5.2009</t>
  </si>
  <si>
    <t>a predpis na rok 2008</t>
  </si>
  <si>
    <t>852.971,00 + 10.399.292,00 Sk</t>
  </si>
  <si>
    <t>Platba za rok 2008</t>
  </si>
  <si>
    <t>Nedoplatok k 31.12.2008</t>
  </si>
  <si>
    <t xml:space="preserve">    994.812,30 Sk</t>
  </si>
  <si>
    <t>K 31.12.2008 bolo evidovaných 589 daňovníkov.</t>
  </si>
  <si>
    <t>a miestnom poplatku za komunálne odpady a drobné stavebné odpady takto:</t>
  </si>
  <si>
    <t xml:space="preserve">    Predpis na rok 2008</t>
  </si>
  <si>
    <t xml:space="preserve">   Platba za rok 2008</t>
  </si>
  <si>
    <t>4.502.351,00 Sk</t>
  </si>
  <si>
    <t>4.345.176,00 Sk</t>
  </si>
  <si>
    <t>1.707.603,00 Sk</t>
  </si>
  <si>
    <t>Daň za psa:                                 5.100,- Sk</t>
  </si>
  <si>
    <t xml:space="preserve">    ŠFRB:                                             12.457.330,90 Sk</t>
  </si>
  <si>
    <t>Záväzky voči zamestnancom a odvody:         1.297.298,- Sk</t>
  </si>
  <si>
    <t>ba je hodnota 3-mesačného BRIBOR + úrokové</t>
  </si>
  <si>
    <t>rozpätie 1,00 % p.a.</t>
  </si>
  <si>
    <t>Zostatok úveru k 31.12.2006 bol:    631.296,40 Sk</t>
  </si>
  <si>
    <t>Nahromadené úroky na úvere:           3.234,52 Sk.</t>
  </si>
  <si>
    <t>v sume 3,6 mil. Sk, na financovanie svojich inves-</t>
  </si>
  <si>
    <t>tičných potrieb (na zakúpenie pozemku na ul. MDŽ</t>
  </si>
  <si>
    <t>a na výstavbu cesty ul. Priekopy a ul. Severná)</t>
  </si>
  <si>
    <t>s variabilnou úrokovou sadzbou vo výške 11,2 %</t>
  </si>
  <si>
    <t>s možnosťou opätovného čerpania v aktuálnej</t>
  </si>
  <si>
    <t>zmluvnej výške úveru.</t>
  </si>
  <si>
    <t>úveru s variabilnou úrokovou sadzbou vo výške</t>
  </si>
  <si>
    <r>
      <t xml:space="preserve">Šurany kapitálové príjmy v celkovej sume: </t>
    </r>
    <r>
      <rPr>
        <b/>
        <sz val="12"/>
        <rFont val="Arial CE"/>
        <family val="2"/>
      </rPr>
      <t>11.733.159,00 Sk:</t>
    </r>
  </si>
  <si>
    <t xml:space="preserve">  13.390,- Sk</t>
  </si>
  <si>
    <t>2.300.100,- Sk</t>
  </si>
  <si>
    <t xml:space="preserve">  249.290,- Sk</t>
  </si>
  <si>
    <t>100.550,- Sk</t>
  </si>
  <si>
    <t>Miroslav Černák a manž., Šurany</t>
  </si>
  <si>
    <t xml:space="preserve">  687.500,- Sk</t>
  </si>
  <si>
    <t>Marek Štrasák a manž., Šurany</t>
  </si>
  <si>
    <t>32.175,- Sk</t>
  </si>
  <si>
    <t xml:space="preserve"> 83.737,50 Sk</t>
  </si>
  <si>
    <t>FINSA s.r.o. Šurany</t>
  </si>
  <si>
    <t xml:space="preserve">   2.207.975,- Sk</t>
  </si>
  <si>
    <t>83.737,50 Sk</t>
  </si>
  <si>
    <t>COLORMIKA s.r.o. Šurany</t>
  </si>
  <si>
    <t>OC ZORA s.r.o. Šurany</t>
  </si>
  <si>
    <t>FALLCOM Group, s.r.o. Bratislava</t>
  </si>
  <si>
    <t>4.374.000,- Sk</t>
  </si>
  <si>
    <t>MUDr. Adrián Frey, Nové Zámky</t>
  </si>
  <si>
    <t xml:space="preserve">  260,- Sk</t>
  </si>
  <si>
    <t>JUDr. Zuzana Blanárová, Šurany</t>
  </si>
  <si>
    <t>TS-tube systems s.r.o., Šurany</t>
  </si>
  <si>
    <t>Karol Petráš a manž., Šurany</t>
  </si>
  <si>
    <t>123.200,- Sk</t>
  </si>
  <si>
    <t>Júlia Števlíková, Šurany</t>
  </si>
  <si>
    <t>1.600,- Sk</t>
  </si>
  <si>
    <t>Ing. Vladimír Šuráni, Šurany</t>
  </si>
  <si>
    <t>15.750,- Sk</t>
  </si>
  <si>
    <t>10.250,- Sk</t>
  </si>
  <si>
    <t>Tatiana Kokošová, Úľany nad Žitavou</t>
  </si>
  <si>
    <t>311.575,- Sk</t>
  </si>
  <si>
    <t>4.840,- Sk</t>
  </si>
  <si>
    <t>Letecký klub Šurany</t>
  </si>
  <si>
    <t>17.478,- Sk</t>
  </si>
  <si>
    <t>26.400,- Sk</t>
  </si>
  <si>
    <t>1.780,- Sk</t>
  </si>
  <si>
    <t>Jozef Stoklas a manž., Šurany</t>
  </si>
  <si>
    <t>Dušan Tamaškovič a manž., Šurany</t>
  </si>
  <si>
    <t>Jozef Tvrdoň a manž., Šurany</t>
  </si>
  <si>
    <t>Jozef Raňanský a manž., Šurany</t>
  </si>
  <si>
    <t>Region. veterin. a potravin.správa, N. Zámky</t>
  </si>
  <si>
    <t>1,- Sk</t>
  </si>
  <si>
    <t>Ján Žvach a manž., Šurany</t>
  </si>
  <si>
    <t>27.335,- Sk</t>
  </si>
  <si>
    <t>SEZ-STRAŠKA s.r.o. Šurany</t>
  </si>
  <si>
    <t>665.225,- Sk</t>
  </si>
  <si>
    <t>Ing. Peter Turza, Šurany</t>
  </si>
  <si>
    <t>8.250,- Sk</t>
  </si>
  <si>
    <t>Andrej Hlavatý, Šurany</t>
  </si>
  <si>
    <t>22.660,- Sk</t>
  </si>
  <si>
    <t>363.760,- Sk</t>
  </si>
  <si>
    <t>11.356.009,00 Sk</t>
  </si>
  <si>
    <t xml:space="preserve">       13.390,00 Sk</t>
  </si>
  <si>
    <t xml:space="preserve">     363.760,00 Sk</t>
  </si>
  <si>
    <t>11.733.159,00 Sk</t>
  </si>
  <si>
    <t xml:space="preserve"> 356.009,- Sk</t>
  </si>
  <si>
    <t xml:space="preserve">z rozpočtu mesta Šurany v r. 2008 nasledovne: </t>
  </si>
  <si>
    <t xml:space="preserve">9,3 % p.a. </t>
  </si>
  <si>
    <t>Dodatkom č. 1 zo dňa 14.11.2003 k Zmluve o úve-</t>
  </si>
  <si>
    <t>re č. 12/008/02 bolo realizované opätovné čerpanie</t>
  </si>
  <si>
    <r>
      <t xml:space="preserve">2) </t>
    </r>
    <r>
      <rPr>
        <sz val="11"/>
        <rFont val="Arial CE"/>
        <family val="2"/>
      </rPr>
      <t>Mestu Šurany bola poskytnutá podpora na vý-</t>
    </r>
  </si>
  <si>
    <t>stavbu nájomných bytov (28 b.j.+2 garsonky) vo</t>
  </si>
  <si>
    <t>forme úveru na základe zmluvy č. 404/3781/2002</t>
  </si>
  <si>
    <r>
      <t>Revízia Smer.územ.plánu</t>
    </r>
    <r>
      <rPr>
        <sz val="8"/>
        <rFont val="Arial CE"/>
        <family val="2"/>
      </rPr>
      <t xml:space="preserve"> (presun-kapit.výd.)</t>
    </r>
  </si>
  <si>
    <r>
      <t xml:space="preserve">Prenesené kompetencie </t>
    </r>
    <r>
      <rPr>
        <sz val="8"/>
        <rFont val="Arial CE"/>
        <family val="2"/>
      </rPr>
      <t>(r.č.221 až 223 a 225+226)</t>
    </r>
  </si>
  <si>
    <t>zo dňa 16.9.2002 o poskytnutí podpory podľa usta-</t>
  </si>
  <si>
    <t>ROZPOČET MESTA ŠURANY ZA ROK 2008</t>
  </si>
  <si>
    <t>ROEP</t>
  </si>
  <si>
    <t>x</t>
  </si>
  <si>
    <t>ad 1/ Údaje o plnení rozpočtu v členení podľa § 10 ods. 3. Zákona č. 583/2004 Z.z. o rozpočtových</t>
  </si>
  <si>
    <t xml:space="preserve">         pravidlách územnej samosprávy a o zmene a doplnení niektorých zákonov v znení</t>
  </si>
  <si>
    <r>
      <t xml:space="preserve">        </t>
    </r>
    <r>
      <rPr>
        <b/>
        <sz val="10"/>
        <rFont val="Arial CE"/>
        <family val="2"/>
      </rPr>
      <t>neskorších predpisov v súlade s rozpočtovou klasifikáciou</t>
    </r>
  </si>
  <si>
    <t>Výpočtová technika - softvér</t>
  </si>
  <si>
    <r>
      <t>Miestne komunikácie</t>
    </r>
    <r>
      <rPr>
        <b/>
        <sz val="8"/>
        <rFont val="Arial CE"/>
        <family val="2"/>
      </rPr>
      <t xml:space="preserve"> </t>
    </r>
  </si>
  <si>
    <t>Príspevok pre mikroregión</t>
  </si>
  <si>
    <t>Výdavky na lavičky</t>
  </si>
  <si>
    <t>07.2.1 - Psychiatrická ambulancia</t>
  </si>
  <si>
    <t>Údržba - cintoríny</t>
  </si>
  <si>
    <t>Klimatizácia - obradná miestnosť</t>
  </si>
  <si>
    <t>Rekonštrukcia miestnych komunikácií</t>
  </si>
  <si>
    <t>Materská škola - vláčik</t>
  </si>
  <si>
    <t>Nábytok - Mestský úrad</t>
  </si>
  <si>
    <t>Smerný územný plán</t>
  </si>
  <si>
    <t>Projekt výstavby 17 RD</t>
  </si>
  <si>
    <t>Mestský bytový podnik Šurany, s.r.o.</t>
  </si>
  <si>
    <t>novení zákona NR SR č. 1244/1996 Z.z. o Štátnom</t>
  </si>
  <si>
    <t>fonde rozvoja bývania vo výške 14,663 mil. Sk</t>
  </si>
  <si>
    <t>pri základnej úrokovej sadzbe 3,9 % s dobou</t>
  </si>
  <si>
    <t>splatnosti 30 rokov.</t>
  </si>
  <si>
    <t>pričom 1.splátka bola realizovaná v januári 2003</t>
  </si>
  <si>
    <t>a posledná splátka bude v r. 2033.</t>
  </si>
  <si>
    <t>Z úveru vo výške 14.663.000 Sk bola uhradená</t>
  </si>
  <si>
    <t>splátka istiny 829.932,- Sk v r. 2003.</t>
  </si>
  <si>
    <t>Mesačné splátky sú stanovené vo výške 69.161 Sk</t>
  </si>
  <si>
    <t>ročne ako úrok z úveru.</t>
  </si>
  <si>
    <t>ad 4)</t>
  </si>
  <si>
    <t>ad 3)</t>
  </si>
  <si>
    <t>Údaje o hospodárení príspevkových</t>
  </si>
  <si>
    <t>organizácií</t>
  </si>
  <si>
    <t>1) Mestská poliklinika Šurany</t>
  </si>
  <si>
    <t>2) Mestský podnik služieb Šurany</t>
  </si>
  <si>
    <t>3) Mestské kultúrne stredisko Šurany</t>
  </si>
  <si>
    <t>4) Mestský bytový podnik Šurany, s.r.o.</t>
  </si>
  <si>
    <t>ad 5)</t>
  </si>
  <si>
    <t>Prehľad o poskytnutých zárukách</t>
  </si>
  <si>
    <r>
      <t xml:space="preserve">1) </t>
    </r>
    <r>
      <rPr>
        <sz val="11"/>
        <rFont val="Arial CE"/>
        <family val="2"/>
      </rPr>
      <t>Prvý municipálny úver je zabezpečený platobnou</t>
    </r>
  </si>
  <si>
    <t>vista blankozmenkou č. 12/008/02 na rad banky,</t>
  </si>
  <si>
    <t>ktorá sa stáva platnou v prípade nesplácania úveru</t>
  </si>
  <si>
    <t>po doplnení jej chýbajúcich ustanovení v súlade</t>
  </si>
  <si>
    <t>s vyplňovacím oprávnením banky, na základe kto-</t>
  </si>
  <si>
    <t>rého je banka splnomocnená k inkasu prostriedkov</t>
  </si>
  <si>
    <t>z účtu klienta.</t>
  </si>
  <si>
    <r>
      <t>2)</t>
    </r>
    <r>
      <rPr>
        <sz val="11"/>
        <rFont val="Arial CE"/>
        <family val="2"/>
      </rPr>
      <t xml:space="preserve"> Návratnosť podpory na výstavbu bytov je zabez-</t>
    </r>
  </si>
  <si>
    <t>pečená uzavretím poistnej zmluvy s poisťovňou.</t>
  </si>
  <si>
    <t>Ručiteľské záväzky</t>
  </si>
  <si>
    <t>Dexia banka Slovensko a.s., Hodžova 11,</t>
  </si>
  <si>
    <t>010 11 Žilina:</t>
  </si>
  <si>
    <r>
      <t xml:space="preserve">1) </t>
    </r>
    <r>
      <rPr>
        <sz val="11"/>
        <rFont val="Arial CE"/>
        <family val="2"/>
      </rPr>
      <t>Zmluva o termínovanom úvere č. 12/009/04</t>
    </r>
  </si>
  <si>
    <t>z 22.4.2004 vo výške 4 mil. Sk pre Mestský bytový</t>
  </si>
  <si>
    <t>podnik (príspevková organizácia), ul. Školská 2,</t>
  </si>
  <si>
    <t>942 01 Šurany v znení Dodatku č. 1 z 5.5.2004</t>
  </si>
  <si>
    <t>Iné dane</t>
  </si>
  <si>
    <t>Z dobropisov (vratky za energie)</t>
  </si>
  <si>
    <r>
      <t xml:space="preserve">Transfery zo št. rozpočtu - </t>
    </r>
    <r>
      <rPr>
        <sz val="8"/>
        <rFont val="Arial CE"/>
        <family val="2"/>
      </rPr>
      <t>štipendiá, stravovanie</t>
    </r>
  </si>
  <si>
    <t>%</t>
  </si>
  <si>
    <t>Prístroje, zariadenia</t>
  </si>
  <si>
    <t>Vrátenie príjmov z minulých rokov</t>
  </si>
  <si>
    <t>Rutinná a štandardná údržba</t>
  </si>
  <si>
    <t>Telekomunikačná technika</t>
  </si>
  <si>
    <t>Vestníky, odborná literatúra</t>
  </si>
  <si>
    <t>Rozbor vody, prípojky</t>
  </si>
  <si>
    <t>07.6.0 Zdravotníctvo</t>
  </si>
  <si>
    <t>Štipendiá</t>
  </si>
  <si>
    <r>
      <t xml:space="preserve">Školské potreby, stravovanie </t>
    </r>
    <r>
      <rPr>
        <sz val="8"/>
        <rFont val="Arial CE"/>
        <family val="2"/>
      </rPr>
      <t>(hmotná núdza)</t>
    </r>
  </si>
  <si>
    <t>Cirkevná základná škola</t>
  </si>
  <si>
    <t>Starostlivosť o zdravotne postihnutých</t>
  </si>
  <si>
    <t>Rodinné prídavky</t>
  </si>
  <si>
    <t xml:space="preserve">niektorých zákonov, zákona č. 583/2004 Z.z. o rozpočtových pravidlách územnej </t>
  </si>
  <si>
    <t>samosprávy a o zmene a doplnení niektorých zákonov a zákona č. 369/1990 Zb.</t>
  </si>
  <si>
    <t xml:space="preserve">o obecnom zriadení v znení neskorších predpisov ako vyrovnaný v príjmovej </t>
  </si>
  <si>
    <r>
      <t>Za predaj budov, pozemkov a bytov</t>
    </r>
    <r>
      <rPr>
        <sz val="12"/>
        <rFont val="Arial CE"/>
        <family val="2"/>
      </rPr>
      <t xml:space="preserve"> sa v r. 2008 získali do rozpočtu mesta</t>
    </r>
  </si>
  <si>
    <t>a o zmene a doplnení niektorých zákonov v znení neskorších predpisov, súčasťou rozpočtu obce sú</t>
  </si>
  <si>
    <t>aj finančné operácie, ktorými sa vykonávajú prevody prostriedkov peňažných fondov obce a realizujú sa</t>
  </si>
  <si>
    <t xml:space="preserve">     Na základe uvedených skutočností plnenie príjmovej časti rozpočtu mesta Šurany k 31.12.2008</t>
  </si>
  <si>
    <t>Skutočnosť k 31.12.2008</t>
  </si>
  <si>
    <t>Skutočnosť                             k                       31.12.2008</t>
  </si>
  <si>
    <t>VÝDAVKY spolu</t>
  </si>
  <si>
    <r>
      <t xml:space="preserve">z príjmov územnej samospráve, </t>
    </r>
    <r>
      <rPr>
        <sz val="12"/>
        <rFont val="Arial CE"/>
        <family val="2"/>
      </rPr>
      <t>ktorý sa schvaľuje v štátnom rozpočte na príslušný</t>
    </r>
  </si>
  <si>
    <t>náklady na budovu ŠK Šurany</t>
  </si>
  <si>
    <t>príspevok - tenisový turnaj UNESCO</t>
  </si>
  <si>
    <t>Výsledok hospodárenia:            +</t>
  </si>
  <si>
    <t>Výsledok hospodárenia:             -</t>
  </si>
  <si>
    <t>Príjmy z predaja bytov, budov</t>
  </si>
  <si>
    <t>a Dodatku č. 2 z 30.1.2006, pričom neoddeliteľnou</t>
  </si>
  <si>
    <t>súčasťou tejto zmluvy je Zmluva o zriadení záložného</t>
  </si>
  <si>
    <t>práva na nehnuteľný majetok č. 12/009/04 zo dňa</t>
  </si>
  <si>
    <r>
      <t xml:space="preserve">22.4.2004 </t>
    </r>
    <r>
      <rPr>
        <sz val="9"/>
        <rFont val="Arial CE"/>
        <family val="2"/>
      </rPr>
      <t xml:space="preserve">(pozemok parc. č. 211/1, dom súp. č. 52 postavený  </t>
    </r>
  </si>
  <si>
    <r>
      <t xml:space="preserve">2) </t>
    </r>
    <r>
      <rPr>
        <sz val="11"/>
        <rFont val="Arial CE"/>
        <family val="2"/>
      </rPr>
      <t>Zmluva o kontokorentnom úvere č. 51/068/05</t>
    </r>
  </si>
  <si>
    <t>z 1.7.2005 do výšky 3 mil. Sk pre Mestský bytový</t>
  </si>
  <si>
    <t>podnik Šurany, s.r.o. v znení Dodatku č. 1 z 30.1.2006</t>
  </si>
  <si>
    <t>a Dodatku č. 2 z 29.6.2006, pričom neoddeliteľnou</t>
  </si>
  <si>
    <t>práva na nehnuteľný majetok č. 51/068/05 zo dňa</t>
  </si>
  <si>
    <r>
      <t xml:space="preserve">29.6.2006 </t>
    </r>
    <r>
      <rPr>
        <sz val="9"/>
        <rFont val="Arial CE"/>
        <family val="2"/>
      </rPr>
      <t xml:space="preserve">(pozemok parc. č. 211/1, dom súp. č. 52 postavený  </t>
    </r>
  </si>
  <si>
    <r>
      <t>3)</t>
    </r>
    <r>
      <rPr>
        <sz val="11"/>
        <rFont val="Arial CE"/>
        <family val="2"/>
      </rPr>
      <t xml:space="preserve"> Zmluva o termínovanom úvere č. 51/002/07 zo dňa</t>
    </r>
  </si>
  <si>
    <t xml:space="preserve">ho úveru č. 51/068/05. Neoddeliteľnou súčasťou tejto </t>
  </si>
  <si>
    <t>hnuteľný majetok č. 51/002/07 zo dňa 27.2.2007:</t>
  </si>
  <si>
    <t>a nádvoria o výmere 3076 m2 a stavba na pozemku parc.</t>
  </si>
  <si>
    <t>č. 211/1, súpisné číslo 52;</t>
  </si>
  <si>
    <t>ad 6)</t>
  </si>
  <si>
    <t>Prehľad o nákladoch a výnosoch</t>
  </si>
  <si>
    <t>v podnikateľskej činnosti</t>
  </si>
  <si>
    <t>Mesto Šurany nepodniká.</t>
  </si>
  <si>
    <t>Zostatok úveru k 31.12.2007 bol: 3.366.719,78 Sk</t>
  </si>
  <si>
    <t xml:space="preserve">Nahromadené úroky na úvere:         13.370,55 Sk </t>
  </si>
  <si>
    <t>1.550.428,00 Sk</t>
  </si>
  <si>
    <t>Spolu:</t>
  </si>
  <si>
    <t xml:space="preserve">    Hospodárenie s finančnými postriedkami mesta Šurany v roku 2008 bolo zahá-</t>
  </si>
  <si>
    <t xml:space="preserve">jené schválením návrhu rozpočtu mesta Šurany na roky 2008-2010 uznesením Mests- </t>
  </si>
  <si>
    <t>kého zastupiteľstva v Šuranoch č. 11/2007-Z, bod VIII., dňa 13.12.2007.</t>
  </si>
  <si>
    <t xml:space="preserve">     Návrh rozpočtu mesta Šurany na rok 2008 bol vypracovaný v zmysle zákona</t>
  </si>
  <si>
    <t>a výdavkovej časti v celkovom objeme 111 830 tis. Sk.</t>
  </si>
  <si>
    <t xml:space="preserve">     V priebehu roka 2008 boli Mestským zastupiteľstvom Šurany schválené nasle-</t>
  </si>
  <si>
    <t>dovné úpravy rozpočtu mesta Šurany na rok 2008:</t>
  </si>
  <si>
    <t>2) Správa o plnení rozpočtu mesta Šurany za I. polrok 2008 a návrh na jeho úpravu</t>
  </si>
  <si>
    <t>bola schválená uznesením Mestského zastupiteľstva v Šuranoch č. 18/2008-Z, bod XIV.</t>
  </si>
  <si>
    <t>dňa 4.9.2008.</t>
  </si>
  <si>
    <t xml:space="preserve">schválená uznesením Mestského zastupiteľstva v Šuranoch č. 21/2008-Z, bod IV.,  </t>
  </si>
  <si>
    <t>dňa 11.12.2008.</t>
  </si>
  <si>
    <t>Rozpočet</t>
  </si>
  <si>
    <t>2008-2010</t>
  </si>
  <si>
    <t>1.úprava</t>
  </si>
  <si>
    <t>rozpočtu</t>
  </si>
  <si>
    <t>v tis.Sk</t>
  </si>
  <si>
    <t>2.úprava</t>
  </si>
  <si>
    <t>3.úprava</t>
  </si>
  <si>
    <t>v tis.Sk                     v EUR</t>
  </si>
  <si>
    <t>1) Návrh na 1.úpravu rozpočtu mesta Šurany na rok 2008 bol schválený uznesením</t>
  </si>
  <si>
    <t>Mestského zastupiteľstva v Šuranoch č. 14/2008-Z, bod XII. dňa 6.3.2008.</t>
  </si>
  <si>
    <t>3) Správa o plnení rozpočtu mesta Šurany k 31.10.2008 a návrh na jeho úpravu -</t>
  </si>
  <si>
    <r>
      <t xml:space="preserve">     </t>
    </r>
    <r>
      <rPr>
        <b/>
        <sz val="12"/>
        <rFont val="Arial CE"/>
        <family val="2"/>
      </rPr>
      <t xml:space="preserve">Daň z nehnuteľností </t>
    </r>
    <r>
      <rPr>
        <sz val="12"/>
        <rFont val="Arial CE"/>
        <family val="2"/>
      </rPr>
      <t xml:space="preserve">- v zmysle Všeobecne záväzného nariadenia mesta Šurany </t>
    </r>
  </si>
  <si>
    <t xml:space="preserve">č. 7/2007 o miestnych daniach a miestnom poplatku za komunálne odpady a drobné  </t>
  </si>
  <si>
    <t xml:space="preserve">stavebné odpady (schválené Mestským zastupiteľstvom Šurany - uznesením </t>
  </si>
  <si>
    <t>č. 11/2007-Z, bod VI. dňa 13.12.2007) bola splatnosť dane z nehnuteľností</t>
  </si>
  <si>
    <t xml:space="preserve">rovnakých splátkach, a to: do 15 dní odo dňa nadobudnutia právoplatnosti platobného    </t>
  </si>
  <si>
    <t xml:space="preserve">výmeru, do 30.júna, do 31.augusta a do 31.októbra príslušného zdaňovacieho obdobia. </t>
  </si>
  <si>
    <t>Daňoví dlžníci k 31.12.2008</t>
  </si>
  <si>
    <r>
      <t>Daň za psa</t>
    </r>
    <r>
      <rPr>
        <sz val="12"/>
        <rFont val="Arial CE"/>
        <family val="2"/>
      </rPr>
      <t xml:space="preserve"> bola stanovená vo VZN mesta Šurany č. 7/2007 o miestnych daniach</t>
    </r>
  </si>
  <si>
    <t>Mesto Šurany evidovalo k 31.12.2008: 3 450 daňovníkov, pričom plnenie bolo nasle-</t>
  </si>
  <si>
    <t>územných finančných orgánov v znení neskorších predpisov - ustanovenie § 23b, odsek 5</t>
  </si>
  <si>
    <t>správca dane, ktorým je obec (mesto), môže zverejniť zoznam daňových dlžníkov,</t>
  </si>
  <si>
    <t xml:space="preserve">u ktorých eviduje podľa stavu k 31.12. predchádzajúceho roka daňový nedoplatok, ktorý </t>
  </si>
  <si>
    <t>presiahol u fyzickej osoby 5000,- Sk a u právnickej osoby 50000,- Sk.</t>
  </si>
  <si>
    <t>bol v zmysle VZN mesta Šurany č. 7/2007 o miestnych daniach a miestnom poplatku</t>
  </si>
  <si>
    <t>za komunálne odpady a drobné stavebné odpady do rozpočtu zapracovaný vo výške</t>
  </si>
  <si>
    <t>vypočítanej z rozboru kalkulácie príjmov v súvislosti s výpočtom sadzby pre fyzické</t>
  </si>
  <si>
    <t>osoby a právnické osoby.</t>
  </si>
  <si>
    <t xml:space="preserve">K 31.12.2008 bol stav poplatníkov: 3 505, pričom:   </t>
  </si>
  <si>
    <t>Kupujúci:</t>
  </si>
  <si>
    <t>Suma:</t>
  </si>
  <si>
    <t xml:space="preserve">Jozef Matický, Nitra  </t>
  </si>
  <si>
    <t>tis. Sk</t>
  </si>
  <si>
    <t>EUR</t>
  </si>
  <si>
    <t>3. úprava          rozpočtu              r. 2008</t>
  </si>
  <si>
    <t xml:space="preserve">Všeobecný materiál </t>
  </si>
  <si>
    <t>Oslavy 870. výročia 1.písomnej zmienky o meste</t>
  </si>
  <si>
    <r>
      <t>Údržba strojov,prístrojov (</t>
    </r>
    <r>
      <rPr>
        <sz val="8"/>
        <rFont val="Arial CE"/>
        <family val="2"/>
      </rPr>
      <t>kotol,bleskozvod,čerpadlo)</t>
    </r>
  </si>
  <si>
    <t>Údržba budov, objektov alebo ich častí</t>
  </si>
  <si>
    <r>
      <t>Všeobecné služby</t>
    </r>
    <r>
      <rPr>
        <sz val="8"/>
        <rFont val="Arial CE"/>
        <family val="2"/>
      </rPr>
      <t xml:space="preserve"> (deratizácia, revízie zariadení)</t>
    </r>
  </si>
  <si>
    <r>
      <t>Špeciálne služby</t>
    </r>
    <r>
      <rPr>
        <sz val="8"/>
        <rFont val="Arial CE"/>
        <family val="2"/>
      </rPr>
      <t xml:space="preserve"> (auditorské a právne služby)</t>
    </r>
  </si>
  <si>
    <t>Dohody</t>
  </si>
  <si>
    <r>
      <t xml:space="preserve">Spoločný obecný úrad </t>
    </r>
    <r>
      <rPr>
        <sz val="8"/>
        <rFont val="Arial CE"/>
        <family val="2"/>
      </rPr>
      <t>(10400 obyv x 12 Sk)</t>
    </r>
  </si>
  <si>
    <t>(vrátane kultúrnych poukazov a MDD)</t>
  </si>
  <si>
    <t>Softvér</t>
  </si>
  <si>
    <t>Transfer pre MHD a prímestskú dopravu</t>
  </si>
  <si>
    <r>
      <t xml:space="preserve">Rutinná a štand.údržba </t>
    </r>
    <r>
      <rPr>
        <sz val="10"/>
        <rFont val="Arial CE"/>
        <family val="2"/>
      </rPr>
      <t>(verejná zeleň)</t>
    </r>
  </si>
  <si>
    <r>
      <t>Všeobecné služby (</t>
    </r>
    <r>
      <rPr>
        <sz val="8"/>
        <rFont val="Arial CE"/>
        <family val="2"/>
      </rPr>
      <t>Brantner NZ, ESPO Michal n.Ž.</t>
    </r>
    <r>
      <rPr>
        <sz val="10"/>
        <rFont val="Arial CE"/>
        <family val="0"/>
      </rPr>
      <t>)</t>
    </r>
  </si>
  <si>
    <t xml:space="preserve">05.6.0 Ochrana životného prostredia </t>
  </si>
  <si>
    <r>
      <t>Rutinná a štandardná údržba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(most - N. Hr.)</t>
    </r>
  </si>
  <si>
    <t xml:space="preserve">Štúdie, expertízy, posudky </t>
  </si>
  <si>
    <r>
      <t xml:space="preserve">Výdavky na aktivačné práce </t>
    </r>
    <r>
      <rPr>
        <sz val="8"/>
        <rFont val="Arial CE"/>
        <family val="2"/>
      </rPr>
      <t>(VPP)</t>
    </r>
  </si>
  <si>
    <r>
      <t xml:space="preserve">Služby </t>
    </r>
    <r>
      <rPr>
        <sz val="9"/>
        <rFont val="Arial CE"/>
        <family val="2"/>
      </rPr>
      <t>(prac.zdravotná služba)</t>
    </r>
  </si>
  <si>
    <t>Transfery na šport</t>
  </si>
  <si>
    <t>Prevádzkové náklady (budova - ŠK Šurany)</t>
  </si>
  <si>
    <t xml:space="preserve">Rutinná a štand.údržba </t>
  </si>
  <si>
    <t>08.3.0 Vysielacie a vydavateľské služby</t>
  </si>
  <si>
    <t>Údržba mestského rozhlasu</t>
  </si>
  <si>
    <r>
      <t xml:space="preserve">09.1 </t>
    </r>
    <r>
      <rPr>
        <b/>
        <sz val="10"/>
        <rFont val="Arial CE"/>
        <family val="2"/>
      </rPr>
      <t>Predškolská výchova a zákl.vzdelanie spolu</t>
    </r>
  </si>
  <si>
    <t>Originálne kompetencie</t>
  </si>
  <si>
    <t>Základná umelecká škola</t>
  </si>
  <si>
    <t>MŠ ul. Mostná</t>
  </si>
  <si>
    <t>MŠ ul. MDŽ</t>
  </si>
  <si>
    <t>Centrum voľného času</t>
  </si>
  <si>
    <t>ŠKD+ŠJ ZŠ ul. Bernolákova</t>
  </si>
  <si>
    <t>ŠKD+ŠJ ZŠ ul. SNP</t>
  </si>
  <si>
    <t>ZŠ ul. Bernolákova</t>
  </si>
  <si>
    <t>ZŠ ul. SNP</t>
  </si>
  <si>
    <t>Centrum voľného času (vzdelávacie poukazy)</t>
  </si>
  <si>
    <t>Kapitálové výdavky na školy</t>
  </si>
  <si>
    <t>Prepravné, údržba škôl, poistenie budov</t>
  </si>
  <si>
    <t>Domov Jesienka - príspevok</t>
  </si>
  <si>
    <r>
      <t xml:space="preserve">Rodina a deti </t>
    </r>
    <r>
      <rPr>
        <sz val="8"/>
        <rFont val="Arial CE"/>
        <family val="2"/>
      </rPr>
      <t>(príspevky podľa zákona č. 305/2005)</t>
    </r>
  </si>
  <si>
    <t xml:space="preserve">Kapitálové výdavky </t>
  </si>
  <si>
    <t>Softvér AVIS (mestský informačný systém)</t>
  </si>
  <si>
    <t>Argentína - chodníky</t>
  </si>
  <si>
    <t>Kostolný Sek - oplotenie cintorína</t>
  </si>
  <si>
    <t>Kostolný Sek - chodník na cintoríne</t>
  </si>
  <si>
    <t>Značenie parkoviska na ul. MDŽ</t>
  </si>
  <si>
    <t>Projekt - Mestská poliklinika</t>
  </si>
  <si>
    <t xml:space="preserve">Spevnenie plôch ul. MDŽ </t>
  </si>
  <si>
    <t>Kosačka s pojazdom pre MsPS Šurany</t>
  </si>
  <si>
    <t xml:space="preserve">Traktor TORO DH 220 </t>
  </si>
  <si>
    <t>Chodník ul. Jesenského</t>
  </si>
  <si>
    <t>Vozidlo LIAZ</t>
  </si>
  <si>
    <t>Domov Jesienka - výťah</t>
  </si>
  <si>
    <t>Rekonštrukcia - TJ štadión</t>
  </si>
  <si>
    <t>Výdavkové finančné operácie</t>
  </si>
  <si>
    <t>3. úprava                    rozpočtu               r.  2008</t>
  </si>
  <si>
    <t>Vlastné príjmy rozpočtových organizácií</t>
  </si>
  <si>
    <t>Príjmové finančné operácie</t>
  </si>
  <si>
    <t xml:space="preserve">Bežné výdavky </t>
  </si>
  <si>
    <t>Vlastné príjmy RO uvedené vo výdavkoch</t>
  </si>
  <si>
    <t>Výdavkové finančné operácie (splátky dlhu)</t>
  </si>
  <si>
    <t>Príjmy - výdavky (rozdiel)</t>
  </si>
  <si>
    <t>Výnos dane z príjmov územnej samospráve (podiel.dane)</t>
  </si>
  <si>
    <r>
      <t>Daň za užívanie verejného priestranstva</t>
    </r>
    <r>
      <rPr>
        <sz val="8"/>
        <rFont val="Arial CE"/>
        <family val="2"/>
      </rPr>
      <t xml:space="preserve"> (jarmok)</t>
    </r>
  </si>
  <si>
    <r>
      <t>Administratívne poplatky, licencie</t>
    </r>
    <r>
      <rPr>
        <sz val="8"/>
        <rFont val="Arial CE"/>
        <family val="2"/>
      </rPr>
      <t xml:space="preserve"> (automaty)</t>
    </r>
  </si>
  <si>
    <r>
      <t>Poplatky z predaja služieb</t>
    </r>
    <r>
      <rPr>
        <sz val="8"/>
        <rFont val="Arial CE"/>
        <family val="2"/>
      </rPr>
      <t xml:space="preserve"> (príjem za separ.zber)  </t>
    </r>
  </si>
  <si>
    <t>Z náhrad z poistného plnenia</t>
  </si>
  <si>
    <t>Granty - Spoločný obecný úrad - od obcí</t>
  </si>
  <si>
    <r>
      <t xml:space="preserve">Transfery zo št. rozpočtu - </t>
    </r>
    <r>
      <rPr>
        <sz val="8"/>
        <rFont val="Arial CE"/>
        <family val="2"/>
      </rPr>
      <t>rodinné prídavky</t>
    </r>
    <r>
      <rPr>
        <sz val="10"/>
        <rFont val="Arial CE"/>
        <family val="0"/>
      </rPr>
      <t xml:space="preserve"> </t>
    </r>
  </si>
  <si>
    <r>
      <t xml:space="preserve">Transfery zo št. rozpočtu - </t>
    </r>
    <r>
      <rPr>
        <sz val="8"/>
        <rFont val="Arial CE"/>
        <family val="2"/>
      </rPr>
      <t>aktivačné práce (VPP)</t>
    </r>
  </si>
  <si>
    <t>Kultúrne poukazy</t>
  </si>
  <si>
    <t xml:space="preserve">Príjmy z Recyklačného fondu </t>
  </si>
  <si>
    <t>Zo štátneho rozpočtu (Domov Jesienka)</t>
  </si>
  <si>
    <t>Zostatok prostriedkov z predchádzajúcich rokov</t>
  </si>
  <si>
    <t xml:space="preserve">Príjmové finančné operácie spolu: </t>
  </si>
  <si>
    <t>Skutočnosť                    k                      31.12.2008</t>
  </si>
  <si>
    <t>(p. Jozef Matický)</t>
  </si>
  <si>
    <t>Správa o plnení rozpočtu mesta Šurany a záverečný účet za rok 2008</t>
  </si>
  <si>
    <t>za rok 2008</t>
  </si>
  <si>
    <t>v Šuranoch na I.polrok 2009</t>
  </si>
  <si>
    <t xml:space="preserve">     Správa o plnení rozpočtu mesta Šurany a záverečný účet za rok 2008</t>
  </si>
  <si>
    <t xml:space="preserve">č. 523/2004 Z.z. o rozpočtových pravidlách verejnej správy a o zmene a doplnení  </t>
  </si>
  <si>
    <t>5) Domov Jesienka Šurany</t>
  </si>
  <si>
    <t>Úver sa začal splácať v r. 2003.</t>
  </si>
  <si>
    <t>na parc.č. 211/1 - V 1805/2004 - ul. Komenského)</t>
  </si>
  <si>
    <t>Predaj bytov - spolu:</t>
  </si>
  <si>
    <t>Kapitálové príjmy z predaja majetku - c e l k o m:</t>
  </si>
  <si>
    <t>27.2.2007 medzi Dexia bankou Slovensko a.s. a</t>
  </si>
  <si>
    <t xml:space="preserve">Mestským bytovým podnikom Šurany, s.r.o. vo výške: </t>
  </si>
  <si>
    <t>Finančné operácie</t>
  </si>
  <si>
    <t xml:space="preserve">     V zmysle § 10 ods. 6 zákona č. 583/2004 Z.z. o rozpočtových pravidlách územnej samosprávy</t>
  </si>
  <si>
    <r>
      <t xml:space="preserve">návratné zdroje financovania a ich splácanie. Finančné operácie </t>
    </r>
    <r>
      <rPr>
        <b/>
        <sz val="10"/>
        <rFont val="Arial CE"/>
        <family val="2"/>
      </rPr>
      <t xml:space="preserve">nie sú </t>
    </r>
    <r>
      <rPr>
        <sz val="10"/>
        <rFont val="Arial CE"/>
        <family val="2"/>
      </rPr>
      <t>súčasťou príjmov a výdavkov</t>
    </r>
  </si>
  <si>
    <t xml:space="preserve">rozpočtu obce. </t>
  </si>
  <si>
    <t>je potrebné upresniť nasledovne:</t>
  </si>
  <si>
    <t xml:space="preserve">Rozpočtové príjmy spolu </t>
  </si>
  <si>
    <t>Rozpočtové príjmy bez finančných operácií</t>
  </si>
  <si>
    <t>s c h v a ľ u j e</t>
  </si>
  <si>
    <t>zmluvy je Zmluva o zriadení záložného práva na ne-</t>
  </si>
  <si>
    <t>1. Prehľad o pohľadávkach v Sk       1. Prehľad o krátkodobých záväzkoch v Sk</t>
  </si>
  <si>
    <t>MESTO  ŠURANY - MESTSKÝ ÚRAD ŠURANY</t>
  </si>
  <si>
    <t>Mestské zastupiteľstvo</t>
  </si>
  <si>
    <t>Š U R A N Y</t>
  </si>
  <si>
    <t>Predkladá:</t>
  </si>
  <si>
    <t>Imrich Várady</t>
  </si>
  <si>
    <t>primátor mesta Šurany</t>
  </si>
  <si>
    <t>Návrh na uznesenie:</t>
  </si>
  <si>
    <t>Spracovala:</t>
  </si>
  <si>
    <t>Ing. Jana Hučková</t>
  </si>
  <si>
    <t xml:space="preserve">vedúca finančného oddelenia </t>
  </si>
  <si>
    <t>MsÚ Šurany</t>
  </si>
  <si>
    <t>a) bez výhrad</t>
  </si>
  <si>
    <t xml:space="preserve">a l e b o </t>
  </si>
  <si>
    <t>b) s výhradami (opatrenia na nápravu)</t>
  </si>
  <si>
    <t>-</t>
  </si>
  <si>
    <t>bez pripomienok</t>
  </si>
  <si>
    <t>s pripomienkami</t>
  </si>
  <si>
    <t>poslancov mestského zastupiteľstva v Šuranoch</t>
  </si>
  <si>
    <t>v zmysle predlohy.</t>
  </si>
  <si>
    <t>Na základe:</t>
  </si>
  <si>
    <t>plánu práce Mestského zastupiteľstva</t>
  </si>
  <si>
    <t>........................................................</t>
  </si>
  <si>
    <t xml:space="preserve">               podpis predkladateľa</t>
  </si>
  <si>
    <t>Mestské zastupiteľstvo v Šuranoch prerokovalo</t>
  </si>
  <si>
    <t xml:space="preserve">Správu o plnení rozpočtu mesta Šurany  </t>
  </si>
  <si>
    <t>Suma v Sk</t>
  </si>
  <si>
    <t>2. Prehľad o dlhodobých záväzkoch</t>
  </si>
  <si>
    <t>3. Bankové úvery</t>
  </si>
  <si>
    <t>2. Finančný majetok</t>
  </si>
  <si>
    <t>č. 369/1990 Zb. o obecnom zriadení v znení neskorších predpisov, ako i v súlade s § 40</t>
  </si>
  <si>
    <r>
      <t xml:space="preserve">s finančnými prostriedkami mesta Šurany </t>
    </r>
    <r>
      <rPr>
        <b/>
        <u val="single"/>
        <sz val="11"/>
        <rFont val="Arial CE"/>
        <family val="2"/>
      </rPr>
      <t>overená audítorom</t>
    </r>
    <r>
      <rPr>
        <u val="single"/>
        <sz val="11"/>
        <rFont val="Arial CE"/>
        <family val="2"/>
      </rPr>
      <t>.</t>
    </r>
  </si>
  <si>
    <t>Výrok mestského zastupiteľstva po prerokovaní záverečného účtu:</t>
  </si>
  <si>
    <t xml:space="preserve">s c h v a ľ u j e </t>
  </si>
  <si>
    <r>
      <t xml:space="preserve">a) celoročné hospodárenie </t>
    </r>
    <r>
      <rPr>
        <u val="single"/>
        <sz val="10"/>
        <rFont val="Arial CE"/>
        <family val="2"/>
      </rPr>
      <t>bez výhrad</t>
    </r>
  </si>
  <si>
    <t>a l e b o</t>
  </si>
  <si>
    <r>
      <t xml:space="preserve">b) celoročné hospodárenie </t>
    </r>
    <r>
      <rPr>
        <u val="single"/>
        <sz val="10"/>
        <rFont val="Arial CE"/>
        <family val="2"/>
      </rPr>
      <t>s výhradami</t>
    </r>
  </si>
  <si>
    <t xml:space="preserve">   (v prípade výhrad uviesť s akými, pričom Mestské zastupiteľstvo prijme opatrenia na nápravu</t>
  </si>
  <si>
    <t xml:space="preserve">   zistených nedostatkov)</t>
  </si>
  <si>
    <t>Imrich  V á r a d y</t>
  </si>
  <si>
    <t xml:space="preserve">               primátor mesta Šurany</t>
  </si>
  <si>
    <t xml:space="preserve">Vypracovala: Ing. Jana Hučková </t>
  </si>
  <si>
    <t xml:space="preserve">                    vedúca finančného odddelenia MsÚ Šurany</t>
  </si>
  <si>
    <t>Dňa 9.8.2007 bol mestu Šurany poskytnutý úver</t>
  </si>
  <si>
    <t>vo výške 2.735.423,38 Sk na úhradu faktúr súvisia-</t>
  </si>
  <si>
    <t>cich s rekonštrukciou komunikácií na ul. Lúčna</t>
  </si>
  <si>
    <t>a ul. MDŽ Šurany.</t>
  </si>
  <si>
    <t>Dodatkom č. 4 zo dňa 28.8.2007 bolo realizované</t>
  </si>
  <si>
    <t>rozpätie 0,60 % p.a.</t>
  </si>
  <si>
    <t>č.</t>
  </si>
  <si>
    <t>Bežné príjmy</t>
  </si>
  <si>
    <t>v tis. Sk</t>
  </si>
  <si>
    <t>Daňové príjmy - dane z príjmov, dane z majetku</t>
  </si>
  <si>
    <t>Daň z nehnuteľností - pozemky</t>
  </si>
  <si>
    <t>Daň z nehnuteľností - stavby</t>
  </si>
  <si>
    <t>Daň z nehnuteľností - byty</t>
  </si>
  <si>
    <t>Daňové príjmy - dane za špecifické služby</t>
  </si>
  <si>
    <t>Daň za psa</t>
  </si>
  <si>
    <t>Daň za ubytovanie</t>
  </si>
  <si>
    <t xml:space="preserve">Poplatok za komunálne odpady  </t>
  </si>
  <si>
    <t>Nedaňové príjmy - z podnikania a z vlastníctva majetku</t>
  </si>
  <si>
    <t xml:space="preserve">Z prenajatých pozemkov </t>
  </si>
  <si>
    <t>Nedaňové príjmy - administratívne a iné poplatky</t>
  </si>
  <si>
    <t>Pokuty</t>
  </si>
  <si>
    <t>Za znečisťovanie ovzdušia</t>
  </si>
  <si>
    <t>Nedaňové príjmy - úroky z úverov, pôžičiek, vkladov</t>
  </si>
  <si>
    <t>Úroky z úverov, pôžičiek, vkladov</t>
  </si>
  <si>
    <t>Iné nedaňové príjmy</t>
  </si>
  <si>
    <t>Z výťažkov z lotérií a iných podobných hier</t>
  </si>
  <si>
    <t>Tuzemské a bežné granty a transfery</t>
  </si>
  <si>
    <t>312 001 10</t>
  </si>
  <si>
    <t>Transfery zo št. rozpočtu - základné školy</t>
  </si>
  <si>
    <t>312 001 20</t>
  </si>
  <si>
    <t>312 001 30</t>
  </si>
  <si>
    <t>Transfery zo št. rozpočtu - matrika</t>
  </si>
  <si>
    <t>312 001 40</t>
  </si>
  <si>
    <t>312 001 60</t>
  </si>
  <si>
    <t>312 001 70</t>
  </si>
  <si>
    <t>Bežné príjmy spolu:</t>
  </si>
  <si>
    <t>Kapitálové príjmy</t>
  </si>
  <si>
    <t>Príjmy z predaja bytov</t>
  </si>
  <si>
    <t>Príjmy z predaja pozemkov</t>
  </si>
  <si>
    <t>Tuzemské kapitálové granty a transfery</t>
  </si>
  <si>
    <t>321     10</t>
  </si>
  <si>
    <t>Granty</t>
  </si>
  <si>
    <t xml:space="preserve">Kapitálové príjmy spolu: </t>
  </si>
  <si>
    <t>Príjmy z ostatných finančných operácií</t>
  </si>
  <si>
    <t>Prevod prostriedkov z rezervného fondu mesta</t>
  </si>
  <si>
    <t>Prevod prostriedkov z ostatných fondov mesta</t>
  </si>
  <si>
    <t>Tuzemské úvery, požičky, návratné výpomoci</t>
  </si>
  <si>
    <t>Bankové úvery dlhodobé</t>
  </si>
  <si>
    <t>Ostatné úvery, pôžičky dlhodobé</t>
  </si>
  <si>
    <t>Vlastné príjmy RO s právnou subjektivitou</t>
  </si>
  <si>
    <t>Rozpočtové príjmy spolu</t>
  </si>
  <si>
    <t>Bežné výdavky</t>
  </si>
  <si>
    <t>01.1.1 Výdavky verejnej správy</t>
  </si>
  <si>
    <t>Mzdy, platy a ostatné osobné vyrovnania</t>
  </si>
  <si>
    <t>Poistné a príspevok do poisťovní</t>
  </si>
  <si>
    <t>Doplnkové dôchodkové poistenie</t>
  </si>
  <si>
    <t>Tovary a služby</t>
  </si>
  <si>
    <t>Cestovné náhrady</t>
  </si>
  <si>
    <t>Energie, voda a komunikácie</t>
  </si>
  <si>
    <t>Energie (plyn a elektrina)</t>
  </si>
  <si>
    <t>Vodné, stočné</t>
  </si>
  <si>
    <t>Poštovné a telekomunikačné služby</t>
  </si>
  <si>
    <t>Materiál</t>
  </si>
  <si>
    <t xml:space="preserve">Interiérové vybavenie </t>
  </si>
  <si>
    <t>Výpočtová technika</t>
  </si>
  <si>
    <t>Knihy,časopisy,noviny,učebnice,pomôcky</t>
  </si>
  <si>
    <t>Pracovné odevy, obuv a pomôcky</t>
  </si>
  <si>
    <t>Reprezentačné</t>
  </si>
  <si>
    <t>Dopravné</t>
  </si>
  <si>
    <t>Palivo,mazivá,oleje,špeciálne kvapaliny</t>
  </si>
  <si>
    <t>Servis,údržba,opravy</t>
  </si>
  <si>
    <t>Poistenie</t>
  </si>
  <si>
    <t>Karty,známky</t>
  </si>
  <si>
    <t>Služby</t>
  </si>
  <si>
    <t>Školenia, kurzy,semináre,konferencie</t>
  </si>
  <si>
    <t>Výdavky na vecné dary a ohňostroj</t>
  </si>
  <si>
    <t>Propagácia, reklama a inzercia</t>
  </si>
  <si>
    <t>Špeciálne služby</t>
  </si>
  <si>
    <t>Štúdie, expertízy, posudky</t>
  </si>
  <si>
    <t>Poplatky a odvody</t>
  </si>
  <si>
    <t>Stravovanie</t>
  </si>
  <si>
    <t xml:space="preserve">Poistné </t>
  </si>
  <si>
    <t>Prídel do sociálneho fondu</t>
  </si>
  <si>
    <t>Kolkové známky</t>
  </si>
  <si>
    <r>
      <t xml:space="preserve">Odmeny a príspevky </t>
    </r>
    <r>
      <rPr>
        <i/>
        <sz val="8"/>
        <rFont val="Arial CE"/>
        <family val="2"/>
      </rPr>
      <t>(poslanci,komisie,výbory)</t>
    </r>
  </si>
  <si>
    <t>Dane (chata Vyhne)</t>
  </si>
  <si>
    <t>Bežné transfery</t>
  </si>
  <si>
    <r>
      <t xml:space="preserve">Členské príspevky </t>
    </r>
    <r>
      <rPr>
        <sz val="8"/>
        <rFont val="Arial CE"/>
        <family val="2"/>
      </rPr>
      <t>(ZMOS, RVC, AKE SR)</t>
    </r>
  </si>
  <si>
    <t>Transfery jednotlivcom (soc.výpomoc)</t>
  </si>
  <si>
    <t>01.3.3 Iné všeobecné služby (matrika)</t>
  </si>
  <si>
    <t>Všeobecný materiál</t>
  </si>
  <si>
    <t>Príspevok na stravovanie</t>
  </si>
  <si>
    <t>01.7.0 Transakcie verejného dlhu</t>
  </si>
  <si>
    <t>Splácanie úrokov v tuzemsku</t>
  </si>
  <si>
    <t>01.8.0 Transfery všeobecnej povahy</t>
  </si>
  <si>
    <t>Príspevok pre Mestské kultúrne stredisko</t>
  </si>
  <si>
    <t>02.2.0 Civilná obrana</t>
  </si>
  <si>
    <t>Cestovné náhrady tuzemské</t>
  </si>
  <si>
    <t>Špec.stroje, prístroje, zariadenia, technika</t>
  </si>
  <si>
    <t>Špeciálny materiál</t>
  </si>
  <si>
    <t xml:space="preserve">Dopravné </t>
  </si>
  <si>
    <t>Údržba špeciálnych strojov</t>
  </si>
  <si>
    <t>Údržba skladov</t>
  </si>
  <si>
    <t>03.1.0 Mestská polícia</t>
  </si>
  <si>
    <t>Servis, aktualizácia softwaru</t>
  </si>
  <si>
    <t>Údržba telekomunikačnej techniky</t>
  </si>
  <si>
    <t>Údržba budovy</t>
  </si>
  <si>
    <t>Nájomné za prenájom</t>
  </si>
  <si>
    <t>03.2.0 Ochrana pred požiarmi</t>
  </si>
  <si>
    <t>Prevádzkové stroje, prístroje, zariadenia</t>
  </si>
  <si>
    <t>Servis, údržba a opravy</t>
  </si>
  <si>
    <t>Revízie zariadení</t>
  </si>
  <si>
    <t xml:space="preserve">Členské príspevky </t>
  </si>
  <si>
    <t>04.4.3 Výstavba</t>
  </si>
  <si>
    <r>
      <t xml:space="preserve">Špeciálne služby </t>
    </r>
    <r>
      <rPr>
        <sz val="9"/>
        <rFont val="Arial CE"/>
        <family val="2"/>
      </rPr>
      <t>(geom.plány a zamerania)</t>
    </r>
  </si>
  <si>
    <t>Výdavky na činnosť komisie ROEP</t>
  </si>
  <si>
    <t>04.5.1 Cestná doprava</t>
  </si>
  <si>
    <t>05.1.0 Nakladanie s odpadmi</t>
  </si>
  <si>
    <t>Výdavky na odpadové nádoby, drtičky</t>
  </si>
  <si>
    <r>
      <t xml:space="preserve">Všeobecný materiál </t>
    </r>
    <r>
      <rPr>
        <sz val="9"/>
        <rFont val="Arial CE"/>
        <family val="2"/>
      </rPr>
      <t xml:space="preserve">(vrecia na separ.zber) </t>
    </r>
  </si>
  <si>
    <t>Špeciálne služby (projekty)</t>
  </si>
  <si>
    <t>Príspevok pre Mestský podnik služieb</t>
  </si>
  <si>
    <t>06.2.0 Rozvoj obcí</t>
  </si>
  <si>
    <t>Energie, voda a komunikácie (Kopec)</t>
  </si>
  <si>
    <t>Výdavky na domové čísla</t>
  </si>
  <si>
    <t>Údržba bytov, príspevok do fondu opráv</t>
  </si>
  <si>
    <t>Nebytové priestory - údržba majetku mesta</t>
  </si>
  <si>
    <t>Výdavky na pieskoviská, detské ihrisko</t>
  </si>
  <si>
    <t xml:space="preserve">Správa nájom.bytov a nebytových priestorov </t>
  </si>
  <si>
    <t>06.3.0 Zásobovanie vodou</t>
  </si>
  <si>
    <t>Stočné za verejné komunikácie</t>
  </si>
  <si>
    <t>Stočné za artézsku studňu</t>
  </si>
  <si>
    <t>Údržba artézskej studne</t>
  </si>
  <si>
    <t>06.4.0 Verejné osvetlenie</t>
  </si>
  <si>
    <t>Energie, voda a komunikácie (VO)</t>
  </si>
  <si>
    <t>08.1.0 Rekreačné a športové služby</t>
  </si>
  <si>
    <t>08.2.0 Kultúrne služby</t>
  </si>
  <si>
    <r>
      <t xml:space="preserve">Všeobecné služby </t>
    </r>
    <r>
      <rPr>
        <sz val="8"/>
        <rFont val="Arial CE"/>
        <family val="2"/>
      </rPr>
      <t>(kronika, za hudob.produkciu)</t>
    </r>
  </si>
  <si>
    <t>08.2.0.9 Ostatné kultúrne služby</t>
  </si>
  <si>
    <r>
      <t xml:space="preserve">Energie, voda a komunikácie </t>
    </r>
    <r>
      <rPr>
        <b/>
        <sz val="9"/>
        <rFont val="Arial CE"/>
        <family val="2"/>
      </rPr>
      <t>(Synagóga)</t>
    </r>
  </si>
  <si>
    <r>
      <t xml:space="preserve">08.4.0 </t>
    </r>
    <r>
      <rPr>
        <b/>
        <sz val="11"/>
        <rFont val="Arial CE"/>
        <family val="2"/>
      </rPr>
      <t>Náboženské a iné spoločenské služby</t>
    </r>
  </si>
  <si>
    <t>Výdavky na kvety</t>
  </si>
  <si>
    <t>Reprezentačné výdavky a dary</t>
  </si>
  <si>
    <t>Prepravné</t>
  </si>
  <si>
    <r>
      <t xml:space="preserve">Odmeny a príspevky </t>
    </r>
    <r>
      <rPr>
        <sz val="9"/>
        <rFont val="Arial CE"/>
        <family val="2"/>
      </rPr>
      <t>(občianske obrady)</t>
    </r>
  </si>
  <si>
    <t>Vlastné príjmy škôl</t>
  </si>
  <si>
    <t>10. Sociálne zabezpečenie</t>
  </si>
  <si>
    <t>10.2.0.1</t>
  </si>
  <si>
    <r>
      <t xml:space="preserve">Všeobecný materiál </t>
    </r>
    <r>
      <rPr>
        <sz val="8"/>
        <rFont val="Arial CE"/>
        <family val="2"/>
      </rPr>
      <t>(kancel. a čistiace potreby)</t>
    </r>
  </si>
  <si>
    <t>Prepravné (zájazdy dôchodcov)</t>
  </si>
  <si>
    <t>Všeobecné služby (čistenie, odvoz odpadu)</t>
  </si>
  <si>
    <t>Špeciálne služby (revízie zariadení)</t>
  </si>
  <si>
    <t>Stravovanie dôchodcov</t>
  </si>
  <si>
    <t>Transfery jednotlivcom a nezis.práv.os.</t>
  </si>
  <si>
    <t>Charitatívne centrum na Kopci</t>
  </si>
  <si>
    <t>Špeciálne služby (pochovávanie zomrelých)</t>
  </si>
  <si>
    <t>Bežné výdavky spolu</t>
  </si>
  <si>
    <t>Kapitálové výdavky</t>
  </si>
  <si>
    <t>Nákup pozemkov</t>
  </si>
  <si>
    <t>03.1.0 Policajné služby</t>
  </si>
  <si>
    <t>Lízingové splátky na automobil</t>
  </si>
  <si>
    <t>Výsadba zelene na ul. M.R.Štefánika</t>
  </si>
  <si>
    <t>Kapitálové výdavky spolu</t>
  </si>
  <si>
    <t>Transakcie verejného dlhu</t>
  </si>
  <si>
    <t>Splácanie tuzemských bankových úverov</t>
  </si>
  <si>
    <t>Sumarizácia</t>
  </si>
  <si>
    <t>Kapitálové príjmy spolu</t>
  </si>
  <si>
    <t>Rozpočtové výdavky spolu</t>
  </si>
  <si>
    <t>PRÍJMY spolu</t>
  </si>
  <si>
    <t>ROZBOR PRÍJMOV</t>
  </si>
  <si>
    <r>
      <t xml:space="preserve">     Mesto Šurany je napojené na štátny rozpočet </t>
    </r>
    <r>
      <rPr>
        <b/>
        <sz val="12"/>
        <rFont val="Arial CE"/>
        <family val="2"/>
      </rPr>
      <t>podielom na výnose dane</t>
    </r>
  </si>
  <si>
    <t>kalendárny rok.</t>
  </si>
  <si>
    <t>nad 500,- Sk u fyzickej osoby a nad 5000,- Sk u právnickej osoby daná v štyroch</t>
  </si>
  <si>
    <t>dovné:</t>
  </si>
  <si>
    <t>Nedoplatok k 31.12.2007</t>
  </si>
  <si>
    <t xml:space="preserve">     Na základe zákona č. 511/1992 Zb. o správe daní a poplatkov a o zmenách v sústave  </t>
  </si>
  <si>
    <t>Fyzické osoby</t>
  </si>
  <si>
    <t>Právnické osoby</t>
  </si>
  <si>
    <t>PANNA Palárikovo s.r.o.</t>
  </si>
  <si>
    <t xml:space="preserve"> Podľa ustanovenia § 65 zákona č. 511/1992 Zb. o správe daní a poplatkov a o zmenách</t>
  </si>
  <si>
    <t>v sústave územných finančných orgánov v znení neskorších predpisov, je správca dane</t>
  </si>
  <si>
    <t xml:space="preserve">povinný evidovať daňovú pohľadávku najmenej 6 rokov. V prípade konkurzu je možné </t>
  </si>
  <si>
    <t>odpísať pohľadávku až na základe rozhodnutia súdu.</t>
  </si>
  <si>
    <t>na Novom Svete a Kopci 60 Sk, v bytovom dome 500 Sk.</t>
  </si>
  <si>
    <t>v rodinnom dome v Šuranoch 120 Sk, v Kostolnom Seku, Nitr. Hrádku a  Argentíne 80 Sk,</t>
  </si>
  <si>
    <t>Miestny poplatok za komunálne odpady a drobné stavebné odpady</t>
  </si>
  <si>
    <t>Kapitálové príjmy z predaja budov:</t>
  </si>
  <si>
    <t>Kapitálové príjmy z predaja pozemkov:</t>
  </si>
  <si>
    <t>Kapitálové príjmy z predaja bytov:</t>
  </si>
  <si>
    <t xml:space="preserve">č. </t>
  </si>
  <si>
    <t>1.</t>
  </si>
  <si>
    <t>2.</t>
  </si>
  <si>
    <t>3.</t>
  </si>
  <si>
    <t>Príjmy z predaja budov</t>
  </si>
  <si>
    <t>S p o l u</t>
  </si>
  <si>
    <t>ROZBOR  VÝDAVKOV</t>
  </si>
  <si>
    <t xml:space="preserve">     V rámci výdavkov pre športové kluby boli poskytnuté finančné prostriedky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</si>
  <si>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</si>
  <si>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</si>
  <si>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</si>
  <si>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</si>
  <si>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</si>
  <si>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</si>
  <si>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</si>
  <si>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</si>
  <si>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</si>
  <si>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</si>
  <si>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</si>
  <si>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</si>
  <si>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</si>
  <si>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</si>
  <si>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</si>
  <si>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</si>
  <si>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</si>
  <si>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</si>
  <si>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</si>
  <si>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</si>
  <si>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</si>
  <si>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športový oddiel</t>
  </si>
  <si>
    <t>HKM Chirana Medical</t>
  </si>
  <si>
    <t>TJ SO Lokomotíva</t>
  </si>
  <si>
    <t>TJ Slávia - jazdecký oddiel</t>
  </si>
  <si>
    <t>ŠK Šurany - futbalový oddiel</t>
  </si>
  <si>
    <t>TJ Kostolný Sek</t>
  </si>
  <si>
    <t>Karate klub Šurany</t>
  </si>
  <si>
    <t>TJ Calex - cyklisti</t>
  </si>
  <si>
    <t>Auto - moto - klub TKM</t>
  </si>
  <si>
    <t>Hokejový klub Šakal</t>
  </si>
  <si>
    <t>Volejbalový klub seniorov</t>
  </si>
  <si>
    <t>príspevok - fitness</t>
  </si>
  <si>
    <t xml:space="preserve">     Ostatné výdavky sú podrobne uvedené v tabuľkovej časti správy.</t>
  </si>
  <si>
    <t xml:space="preserve">     Podľa § 16 zákona č. 583/2004 Z.z. o rozpočtových pravidlách územnej</t>
  </si>
  <si>
    <r>
      <t xml:space="preserve">predpisov, </t>
    </r>
    <r>
      <rPr>
        <b/>
        <u val="single"/>
        <sz val="12"/>
        <rFont val="Arial CE"/>
        <family val="2"/>
      </rPr>
      <t>z á v e r e č n ý   ú č e t</t>
    </r>
    <r>
      <rPr>
        <b/>
        <sz val="12"/>
        <rFont val="Arial CE"/>
        <family val="2"/>
      </rPr>
      <t xml:space="preserve">  mesta obsahuje:</t>
    </r>
  </si>
  <si>
    <t>2. Bilanciu aktív a pasív;</t>
  </si>
  <si>
    <t>3. Prehľad o stave a vývoji dlhu;</t>
  </si>
  <si>
    <t>4. Údaje o hospodárení príspevkových organizácií v pôsobnosti mesta;</t>
  </si>
  <si>
    <t>5. Prehľad o poskytnutých zárukách podľa jednotlivých príjemcov;</t>
  </si>
  <si>
    <t>a o zmene a doplnení niektorých zákonov v znení neskorších predpisov</t>
  </si>
  <si>
    <t>o zásadách hospodárenia s finančnými prostriedkami mesta Šurany</t>
  </si>
  <si>
    <t>v zmysle zákona č. 583/2004 Z.z. o rozpočtových pravidlách územnej samosprávy</t>
  </si>
  <si>
    <t>Pasíva</t>
  </si>
  <si>
    <t xml:space="preserve">         Aktíva</t>
  </si>
  <si>
    <r>
      <t>ad 3/</t>
    </r>
    <r>
      <rPr>
        <b/>
        <sz val="11"/>
        <rFont val="Arial CE"/>
        <family val="2"/>
      </rPr>
      <t xml:space="preserve"> </t>
    </r>
  </si>
  <si>
    <t>Prehľad o stave a vývoji dlhu</t>
  </si>
  <si>
    <r>
      <t xml:space="preserve">1) </t>
    </r>
    <r>
      <rPr>
        <sz val="11"/>
        <rFont val="Arial CE"/>
        <family val="2"/>
      </rPr>
      <t>Mestu Šurany bol poskytnutý Prvou komunálnou</t>
    </r>
  </si>
  <si>
    <t>Anna Barusová Šurany</t>
  </si>
  <si>
    <t>340,- Sk</t>
  </si>
  <si>
    <t>25.</t>
  </si>
  <si>
    <t>10.257.450,70 Sk</t>
  </si>
  <si>
    <r>
      <t xml:space="preserve">Z prenajatých budov, objektov </t>
    </r>
    <r>
      <rPr>
        <sz val="8"/>
        <rFont val="Arial CE"/>
        <family val="2"/>
      </rPr>
      <t>(MsBP)</t>
    </r>
  </si>
  <si>
    <r>
      <t xml:space="preserve">Transfery zo št. rozpočtu - </t>
    </r>
    <r>
      <rPr>
        <sz val="8"/>
        <rFont val="Arial CE"/>
        <family val="2"/>
      </rPr>
      <t>prenesené kompet.</t>
    </r>
  </si>
  <si>
    <t xml:space="preserve">Príjmy z predaja pozemkov </t>
  </si>
  <si>
    <r>
      <t xml:space="preserve">Banke a pobočke zahran.banky </t>
    </r>
    <r>
      <rPr>
        <sz val="8"/>
        <rFont val="Arial CE"/>
        <family val="2"/>
      </rPr>
      <t>(ŠFRB, Dexia)</t>
    </r>
  </si>
  <si>
    <r>
      <t>Spolufinancovanie 5 % na projekt pre ZŠ SNP</t>
    </r>
    <r>
      <rPr>
        <sz val="10"/>
        <rFont val="Arial CE"/>
        <family val="2"/>
      </rPr>
      <t xml:space="preserve"> </t>
    </r>
  </si>
  <si>
    <r>
      <t>Spolufinancovanie 5 % na projekt pre ZŠ Bern.</t>
    </r>
    <r>
      <rPr>
        <sz val="10"/>
        <rFont val="Arial CE"/>
        <family val="2"/>
      </rPr>
      <t xml:space="preserve"> </t>
    </r>
  </si>
  <si>
    <t>Výsledok hospodárenia:      -</t>
  </si>
  <si>
    <t>Nájomné (MsBP):</t>
  </si>
  <si>
    <t xml:space="preserve">          994.812,30 Sk</t>
  </si>
  <si>
    <t>Zostatok na úvere k 31.12.2008: 12.457.330,90 Sk</t>
  </si>
  <si>
    <t>2.645.544,61 Sk za účelom splatenia kontokorentné-</t>
  </si>
  <si>
    <t>a) ul. Komenského - pozemok parc.č. 211/1 - zast.plochy</t>
  </si>
  <si>
    <t xml:space="preserve">b) ul. Školská 2 - pozemok parc.č. 3581 - zast.plochy  </t>
  </si>
  <si>
    <t xml:space="preserve">a nádvoria o výmere 547 m2 a stavba na pozemku parc.  </t>
  </si>
  <si>
    <t>č. 3581 - stavba č. 703 - výmenníková stanica.</t>
  </si>
  <si>
    <t>Zostatok úveru č. 510094 k 31.12.2008: 1.333.280,- Sk</t>
  </si>
  <si>
    <t>Nahromadené úroky na úvere:                   8.807,99 Sk</t>
  </si>
  <si>
    <t>Zostatok úveru č. 510027 k 31.12.2008: 2.272.744,61 Sk</t>
  </si>
  <si>
    <t>Nahromadené úroky na úvere:                   12.868,53 Sk</t>
  </si>
  <si>
    <t xml:space="preserve">     Na základe uvedených skutočností plnenie rozpočtu mesta Šurany k 31.12.2008 je potrebné</t>
  </si>
  <si>
    <t>upresniť nasledovne:</t>
  </si>
  <si>
    <t xml:space="preserve">Bežné príjmy </t>
  </si>
  <si>
    <t>Kapitálové výdavky bez finančných operácií</t>
  </si>
  <si>
    <t>I)</t>
  </si>
  <si>
    <t>II)</t>
  </si>
  <si>
    <t>podľa § 10, odsek 3, písm. a, b, c zákona č. 583/2004 Z.z. o rozpočtových pravidlách územnej</t>
  </si>
  <si>
    <t>samosprávy a o zmene a doplnení neskorších zákonov, v znení neskorších predpisov:</t>
  </si>
  <si>
    <t>podľa § 10, odsek 3, písm. a, b, zákona č. 583/2004 Z.z. o rozpočtových pravidlách územnej</t>
  </si>
  <si>
    <t xml:space="preserve">Sumarizácia    </t>
  </si>
  <si>
    <t>III)</t>
  </si>
  <si>
    <t xml:space="preserve">Výsledok rozpočtového hospodárenia   </t>
  </si>
  <si>
    <t>Rozdiel medzi výnosmi a nákladmi</t>
  </si>
  <si>
    <t>podľa § 18 zákona č. 431/2002 Z.z. o účtovníctve v znení neskorších predpisov</t>
  </si>
  <si>
    <t xml:space="preserve">Rozdiel medzi výnosmi a nákladmi </t>
  </si>
  <si>
    <t>v súlade v Výkazom ziskov a strát Úč ROPO SFOV 2-01 zostavenom k 31.12.2008:</t>
  </si>
  <si>
    <r>
      <t xml:space="preserve">Príjmy - výdavky (rozdiel </t>
    </r>
    <r>
      <rPr>
        <sz val="11"/>
        <rFont val="Arial CE"/>
        <family val="2"/>
      </rPr>
      <t>riadok č. 3 - 6)</t>
    </r>
    <r>
      <rPr>
        <b/>
        <i/>
        <sz val="12"/>
        <rFont val="Arial CE"/>
        <family val="2"/>
      </rPr>
      <t xml:space="preserve"> </t>
    </r>
  </si>
  <si>
    <t>Príjmy k 31.12.2008</t>
  </si>
  <si>
    <t>Výdavky k 31.12.2008</t>
  </si>
  <si>
    <t>Rozdiel medzi príjmami a výdavkami</t>
  </si>
  <si>
    <t>136.048.506,61 Sk</t>
  </si>
  <si>
    <t>131.931.780,60 Sk</t>
  </si>
  <si>
    <t>4.116.726,01 Sk</t>
  </si>
  <si>
    <t xml:space="preserve">Na základe § 15 odsek 4 zákona č. 583/2004 Z.z. o rozpočtových pravidlách územnej samosprávy </t>
  </si>
  <si>
    <t>Správa o plnení rozpočtu mesta Šurany a záverečný účet za rok 2008 bol schválený</t>
  </si>
  <si>
    <t>uznesením Mestského zastupiteľstva v Šuranoch č. 25/2009-Z, bod II., dňa 28.5.2009.</t>
  </si>
  <si>
    <t>Celoročné hospodárenie mesta Šurany za rok 2008 bolo schválené bez výhrad</t>
  </si>
  <si>
    <t>a výsledok hospodárenia mesta Šurany za rok 2008 bol rozdelený tak, že suma</t>
  </si>
  <si>
    <t>411.672,60 Sk(13.665,03 EUR) sa prevedie do fondu rezerv.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</si>
</sst>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  <font>
      <b/>
      <u val="single"/>
      <sz val="14"/>
      <name val="Arial CE"/>
      <family val="2"/>
    </font>
    <font>
      <b/>
      <i/>
      <sz val="9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01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0" fillId="0" borderId="7" xfId="0" applyNumberFormat="1" applyBorder="1" applyAlignment="1">
      <alignment horizontal="left"/>
    </xf>
    <xf numFmtId="0" fontId="8" fillId="0" borderId="7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/>
    </xf>
    <xf numFmtId="0" fontId="9" fillId="3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" borderId="7" xfId="0" applyFont="1" applyFill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10" xfId="0" applyBorder="1" applyAlignment="1">
      <alignment/>
    </xf>
    <xf numFmtId="0" fontId="2" fillId="4" borderId="11" xfId="0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4" borderId="11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3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19" xfId="0" applyBorder="1" applyAlignment="1">
      <alignment/>
    </xf>
    <xf numFmtId="0" fontId="3" fillId="5" borderId="7" xfId="0" applyFont="1" applyFill="1" applyBorder="1" applyAlignment="1">
      <alignment/>
    </xf>
    <xf numFmtId="3" fontId="4" fillId="5" borderId="5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4" fillId="5" borderId="9" xfId="0" applyNumberFormat="1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8" xfId="0" applyBorder="1" applyAlignment="1">
      <alignment horizontal="right"/>
    </xf>
    <xf numFmtId="0" fontId="3" fillId="3" borderId="7" xfId="0" applyFont="1" applyFill="1" applyBorder="1" applyAlignment="1">
      <alignment/>
    </xf>
    <xf numFmtId="3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7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3" fontId="3" fillId="3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6" borderId="7" xfId="0" applyNumberFormat="1" applyFont="1" applyFill="1" applyBorder="1" applyAlignment="1">
      <alignment horizontal="left"/>
    </xf>
    <xf numFmtId="0" fontId="3" fillId="6" borderId="7" xfId="0" applyFont="1" applyFill="1" applyBorder="1" applyAlignment="1">
      <alignment/>
    </xf>
    <xf numFmtId="3" fontId="3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0" fontId="0" fillId="0" borderId="20" xfId="0" applyBorder="1" applyAlignment="1">
      <alignment/>
    </xf>
    <xf numFmtId="3" fontId="2" fillId="4" borderId="23" xfId="0" applyNumberFormat="1" applyFont="1" applyFill="1" applyBorder="1" applyAlignment="1">
      <alignment horizontal="left"/>
    </xf>
    <xf numFmtId="0" fontId="2" fillId="4" borderId="2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3" fontId="2" fillId="4" borderId="24" xfId="0" applyNumberFormat="1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0" borderId="25" xfId="0" applyBorder="1" applyAlignment="1">
      <alignment/>
    </xf>
    <xf numFmtId="3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6" fillId="5" borderId="3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7" xfId="0" applyNumberFormat="1" applyFont="1" applyFill="1" applyBorder="1" applyAlignment="1">
      <alignment horizontal="left"/>
    </xf>
    <xf numFmtId="3" fontId="3" fillId="5" borderId="7" xfId="0" applyNumberFormat="1" applyFont="1" applyFill="1" applyBorder="1" applyAlignment="1">
      <alignment horizontal="left"/>
    </xf>
    <xf numFmtId="0" fontId="4" fillId="5" borderId="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3" fontId="10" fillId="5" borderId="5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14" fillId="5" borderId="27" xfId="0" applyNumberFormat="1" applyFont="1" applyFill="1" applyBorder="1" applyAlignment="1">
      <alignment horizontal="left"/>
    </xf>
    <xf numFmtId="0" fontId="0" fillId="5" borderId="27" xfId="0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0" fillId="0" borderId="41" xfId="0" applyBorder="1" applyAlignment="1">
      <alignment/>
    </xf>
    <xf numFmtId="0" fontId="15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3" xfId="0" applyFont="1" applyBorder="1" applyAlignment="1">
      <alignment/>
    </xf>
    <xf numFmtId="0" fontId="0" fillId="0" borderId="46" xfId="0" applyBorder="1" applyAlignment="1">
      <alignment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47" xfId="0" applyFill="1" applyBorder="1" applyAlignment="1">
      <alignment/>
    </xf>
    <xf numFmtId="0" fontId="7" fillId="0" borderId="48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15" xfId="0" applyFont="1" applyBorder="1" applyAlignment="1">
      <alignment/>
    </xf>
    <xf numFmtId="0" fontId="16" fillId="0" borderId="50" xfId="0" applyFont="1" applyBorder="1" applyAlignment="1">
      <alignment/>
    </xf>
    <xf numFmtId="0" fontId="0" fillId="0" borderId="48" xfId="0" applyBorder="1" applyAlignment="1">
      <alignment/>
    </xf>
    <xf numFmtId="0" fontId="1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51" xfId="0" applyBorder="1" applyAlignment="1">
      <alignment/>
    </xf>
    <xf numFmtId="0" fontId="15" fillId="0" borderId="49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6" fillId="8" borderId="48" xfId="0" applyFont="1" applyFill="1" applyBorder="1" applyAlignment="1">
      <alignment/>
    </xf>
    <xf numFmtId="3" fontId="0" fillId="9" borderId="7" xfId="0" applyNumberFormat="1" applyFont="1" applyFill="1" applyBorder="1" applyAlignment="1">
      <alignment horizontal="left"/>
    </xf>
    <xf numFmtId="0" fontId="0" fillId="9" borderId="7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3" fontId="10" fillId="4" borderId="12" xfId="0" applyNumberFormat="1" applyFont="1" applyFill="1" applyBorder="1" applyAlignment="1">
      <alignment/>
    </xf>
    <xf numFmtId="3" fontId="15" fillId="5" borderId="5" xfId="0" applyNumberFormat="1" applyFont="1" applyFill="1" applyBorder="1" applyAlignment="1">
      <alignment/>
    </xf>
    <xf numFmtId="0" fontId="0" fillId="9" borderId="7" xfId="0" applyFill="1" applyBorder="1" applyAlignment="1">
      <alignment/>
    </xf>
    <xf numFmtId="0" fontId="0" fillId="0" borderId="52" xfId="0" applyBorder="1" applyAlignment="1">
      <alignment/>
    </xf>
    <xf numFmtId="0" fontId="0" fillId="0" borderId="7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3" fontId="3" fillId="3" borderId="19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9" fillId="0" borderId="31" xfId="0" applyFont="1" applyBorder="1" applyAlignment="1">
      <alignment/>
    </xf>
    <xf numFmtId="0" fontId="0" fillId="9" borderId="6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6" fillId="8" borderId="50" xfId="0" applyFont="1" applyFill="1" applyBorder="1" applyAlignment="1">
      <alignment/>
    </xf>
    <xf numFmtId="0" fontId="0" fillId="8" borderId="19" xfId="0" applyFill="1" applyBorder="1" applyAlignment="1">
      <alignment/>
    </xf>
    <xf numFmtId="14" fontId="15" fillId="0" borderId="0" xfId="0" applyNumberFormat="1" applyFont="1" applyBorder="1" applyAlignment="1">
      <alignment/>
    </xf>
    <xf numFmtId="0" fontId="0" fillId="8" borderId="49" xfId="0" applyFill="1" applyBorder="1" applyAlignment="1">
      <alignment/>
    </xf>
    <xf numFmtId="0" fontId="0" fillId="0" borderId="31" xfId="0" applyFont="1" applyBorder="1" applyAlignment="1">
      <alignment/>
    </xf>
    <xf numFmtId="0" fontId="15" fillId="8" borderId="0" xfId="0" applyFont="1" applyFill="1" applyBorder="1" applyAlignment="1">
      <alignment/>
    </xf>
    <xf numFmtId="0" fontId="15" fillId="8" borderId="31" xfId="0" applyFont="1" applyFill="1" applyBorder="1" applyAlignment="1">
      <alignment/>
    </xf>
    <xf numFmtId="3" fontId="10" fillId="4" borderId="53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57" xfId="0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60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61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16" fillId="9" borderId="48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31" xfId="0" applyFill="1" applyBorder="1" applyAlignment="1">
      <alignment/>
    </xf>
    <xf numFmtId="0" fontId="16" fillId="0" borderId="48" xfId="0" applyFont="1" applyBorder="1" applyAlignment="1">
      <alignment/>
    </xf>
    <xf numFmtId="0" fontId="16" fillId="8" borderId="51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50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50" xfId="0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0" fontId="3" fillId="0" borderId="58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0" xfId="0" applyFont="1" applyBorder="1" applyAlignment="1">
      <alignment/>
    </xf>
    <xf numFmtId="0" fontId="0" fillId="7" borderId="25" xfId="0" applyFill="1" applyBorder="1" applyAlignment="1">
      <alignment/>
    </xf>
    <xf numFmtId="0" fontId="0" fillId="7" borderId="14" xfId="0" applyFill="1" applyBorder="1" applyAlignment="1">
      <alignment/>
    </xf>
    <xf numFmtId="0" fontId="3" fillId="7" borderId="7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62" xfId="0" applyFill="1" applyBorder="1" applyAlignment="1">
      <alignment/>
    </xf>
    <xf numFmtId="0" fontId="0" fillId="7" borderId="51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63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3" fillId="7" borderId="35" xfId="0" applyFont="1" applyFill="1" applyBorder="1" applyAlignment="1">
      <alignment/>
    </xf>
    <xf numFmtId="0" fontId="0" fillId="7" borderId="35" xfId="0" applyFill="1" applyBorder="1" applyAlignment="1">
      <alignment/>
    </xf>
    <xf numFmtId="3" fontId="2" fillId="7" borderId="59" xfId="0" applyNumberFormat="1" applyFont="1" applyFill="1" applyBorder="1" applyAlignment="1">
      <alignment/>
    </xf>
    <xf numFmtId="0" fontId="2" fillId="7" borderId="35" xfId="0" applyFont="1" applyFill="1" applyBorder="1" applyAlignment="1">
      <alignment/>
    </xf>
    <xf numFmtId="0" fontId="3" fillId="7" borderId="24" xfId="0" applyFont="1" applyFill="1" applyBorder="1" applyAlignment="1">
      <alignment/>
    </xf>
    <xf numFmtId="0" fontId="0" fillId="7" borderId="64" xfId="0" applyFill="1" applyBorder="1" applyAlignment="1">
      <alignment/>
    </xf>
    <xf numFmtId="0" fontId="0" fillId="7" borderId="65" xfId="0" applyFill="1" applyBorder="1" applyAlignment="1">
      <alignment/>
    </xf>
    <xf numFmtId="0" fontId="15" fillId="0" borderId="48" xfId="0" applyFont="1" applyBorder="1" applyAlignment="1">
      <alignment/>
    </xf>
    <xf numFmtId="14" fontId="15" fillId="0" borderId="50" xfId="0" applyNumberFormat="1" applyFont="1" applyBorder="1" applyAlignment="1">
      <alignment/>
    </xf>
    <xf numFmtId="0" fontId="18" fillId="8" borderId="15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62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10" borderId="66" xfId="0" applyFont="1" applyFill="1" applyBorder="1" applyAlignment="1">
      <alignment horizontal="left"/>
    </xf>
    <xf numFmtId="0" fontId="0" fillId="10" borderId="27" xfId="0" applyFill="1" applyBorder="1" applyAlignment="1">
      <alignment/>
    </xf>
    <xf numFmtId="0" fontId="0" fillId="10" borderId="67" xfId="0" applyFill="1" applyBorder="1" applyAlignment="1">
      <alignment/>
    </xf>
    <xf numFmtId="0" fontId="6" fillId="0" borderId="51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7" xfId="0" applyBorder="1" applyAlignment="1">
      <alignment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6" fillId="2" borderId="69" xfId="0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5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9" xfId="0" applyNumberFormat="1" applyFont="1" applyFill="1" applyBorder="1" applyAlignment="1">
      <alignment/>
    </xf>
    <xf numFmtId="4" fontId="7" fillId="0" borderId="9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11" fillId="0" borderId="9" xfId="0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4" fontId="7" fillId="0" borderId="18" xfId="0" applyNumberFormat="1" applyFont="1" applyBorder="1" applyAlignment="1">
      <alignment/>
    </xf>
    <xf numFmtId="3" fontId="6" fillId="9" borderId="7" xfId="0" applyNumberFormat="1" applyFont="1" applyFill="1" applyBorder="1" applyAlignment="1">
      <alignment horizontal="left"/>
    </xf>
    <xf numFmtId="0" fontId="6" fillId="9" borderId="7" xfId="0" applyFont="1" applyFill="1" applyBorder="1" applyAlignment="1">
      <alignment/>
    </xf>
    <xf numFmtId="0" fontId="6" fillId="9" borderId="21" xfId="0" applyFont="1" applyFill="1" applyBorder="1" applyAlignment="1">
      <alignment/>
    </xf>
    <xf numFmtId="0" fontId="7" fillId="9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3" fillId="3" borderId="9" xfId="0" applyFont="1" applyFill="1" applyBorder="1" applyAlignment="1">
      <alignment/>
    </xf>
    <xf numFmtId="4" fontId="6" fillId="3" borderId="9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2" fontId="7" fillId="0" borderId="5" xfId="0" applyNumberFormat="1" applyFont="1" applyBorder="1" applyAlignment="1">
      <alignment/>
    </xf>
    <xf numFmtId="2" fontId="6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" fontId="6" fillId="0" borderId="21" xfId="0" applyNumberFormat="1" applyFont="1" applyFill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6" fillId="3" borderId="21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2" fontId="7" fillId="0" borderId="9" xfId="0" applyNumberFormat="1" applyFont="1" applyBorder="1" applyAlignment="1">
      <alignment/>
    </xf>
    <xf numFmtId="0" fontId="0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/>
    </xf>
    <xf numFmtId="0" fontId="7" fillId="9" borderId="17" xfId="0" applyFont="1" applyFill="1" applyBorder="1" applyAlignment="1">
      <alignment/>
    </xf>
    <xf numFmtId="0" fontId="7" fillId="9" borderId="5" xfId="0" applyFont="1" applyFill="1" applyBorder="1" applyAlignment="1">
      <alignment horizontal="center" wrapText="1"/>
    </xf>
    <xf numFmtId="0" fontId="7" fillId="9" borderId="21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4" fontId="6" fillId="6" borderId="5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3" fontId="1" fillId="9" borderId="15" xfId="0" applyNumberFormat="1" applyFont="1" applyFill="1" applyBorder="1" applyAlignment="1">
      <alignment horizontal="left"/>
    </xf>
    <xf numFmtId="3" fontId="1" fillId="9" borderId="7" xfId="0" applyNumberFormat="1" applyFont="1" applyFill="1" applyBorder="1" applyAlignment="1">
      <alignment horizontal="left"/>
    </xf>
    <xf numFmtId="4" fontId="6" fillId="0" borderId="5" xfId="0" applyNumberFormat="1" applyFont="1" applyBorder="1" applyAlignment="1">
      <alignment/>
    </xf>
    <xf numFmtId="3" fontId="3" fillId="4" borderId="53" xfId="0" applyNumberFormat="1" applyFont="1" applyFill="1" applyBorder="1" applyAlignment="1">
      <alignment/>
    </xf>
    <xf numFmtId="4" fontId="6" fillId="4" borderId="53" xfId="0" applyNumberFormat="1" applyFont="1" applyFill="1" applyBorder="1" applyAlignment="1">
      <alignment/>
    </xf>
    <xf numFmtId="0" fontId="0" fillId="9" borderId="8" xfId="0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7" fillId="9" borderId="70" xfId="0" applyFont="1" applyFill="1" applyBorder="1" applyAlignment="1">
      <alignment horizontal="center" wrapText="1"/>
    </xf>
    <xf numFmtId="0" fontId="3" fillId="3" borderId="70" xfId="0" applyFont="1" applyFill="1" applyBorder="1" applyAlignment="1">
      <alignment/>
    </xf>
    <xf numFmtId="4" fontId="6" fillId="3" borderId="70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0" fillId="9" borderId="19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0" fillId="0" borderId="8" xfId="0" applyFill="1" applyBorder="1" applyAlignment="1">
      <alignment/>
    </xf>
    <xf numFmtId="3" fontId="6" fillId="9" borderId="17" xfId="0" applyNumberFormat="1" applyFont="1" applyFill="1" applyBorder="1" applyAlignment="1">
      <alignment horizontal="left"/>
    </xf>
    <xf numFmtId="0" fontId="6" fillId="9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3" fontId="13" fillId="5" borderId="71" xfId="0" applyNumberFormat="1" applyFont="1" applyFill="1" applyBorder="1" applyAlignment="1">
      <alignment horizontal="left"/>
    </xf>
    <xf numFmtId="0" fontId="0" fillId="5" borderId="14" xfId="0" applyFill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5" xfId="0" applyFont="1" applyBorder="1" applyAlignment="1">
      <alignment/>
    </xf>
    <xf numFmtId="4" fontId="6" fillId="5" borderId="22" xfId="0" applyNumberFormat="1" applyFont="1" applyFill="1" applyBorder="1" applyAlignment="1">
      <alignment/>
    </xf>
    <xf numFmtId="4" fontId="6" fillId="5" borderId="21" xfId="0" applyNumberFormat="1" applyFont="1" applyFill="1" applyBorder="1" applyAlignment="1">
      <alignment/>
    </xf>
    <xf numFmtId="3" fontId="3" fillId="5" borderId="67" xfId="0" applyNumberFormat="1" applyFont="1" applyFill="1" applyBorder="1" applyAlignment="1">
      <alignment/>
    </xf>
    <xf numFmtId="3" fontId="6" fillId="5" borderId="67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3" fontId="1" fillId="3" borderId="18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 horizontal="left"/>
    </xf>
    <xf numFmtId="0" fontId="0" fillId="9" borderId="0" xfId="0" applyFont="1" applyFill="1" applyBorder="1" applyAlignment="1">
      <alignment/>
    </xf>
    <xf numFmtId="0" fontId="0" fillId="9" borderId="9" xfId="0" applyFont="1" applyFill="1" applyBorder="1" applyAlignment="1">
      <alignment/>
    </xf>
    <xf numFmtId="4" fontId="6" fillId="4" borderId="12" xfId="0" applyNumberFormat="1" applyFont="1" applyFill="1" applyBorder="1" applyAlignment="1">
      <alignment/>
    </xf>
    <xf numFmtId="3" fontId="7" fillId="9" borderId="5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/>
    </xf>
    <xf numFmtId="3" fontId="3" fillId="4" borderId="5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4" fontId="7" fillId="5" borderId="5" xfId="0" applyNumberFormat="1" applyFont="1" applyFill="1" applyBorder="1" applyAlignment="1">
      <alignment/>
    </xf>
    <xf numFmtId="4" fontId="7" fillId="5" borderId="9" xfId="0" applyNumberFormat="1" applyFont="1" applyFill="1" applyBorder="1" applyAlignment="1">
      <alignment/>
    </xf>
    <xf numFmtId="3" fontId="7" fillId="5" borderId="5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4" fontId="6" fillId="2" borderId="5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1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0" fontId="0" fillId="0" borderId="76" xfId="0" applyFont="1" applyBorder="1" applyAlignment="1">
      <alignment/>
    </xf>
    <xf numFmtId="3" fontId="1" fillId="0" borderId="77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6" fillId="11" borderId="14" xfId="0" applyFont="1" applyFill="1" applyBorder="1" applyAlignment="1">
      <alignment horizontal="center"/>
    </xf>
    <xf numFmtId="0" fontId="6" fillId="11" borderId="78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74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6" fillId="11" borderId="79" xfId="0" applyFont="1" applyFill="1" applyBorder="1" applyAlignment="1">
      <alignment horizontal="center"/>
    </xf>
    <xf numFmtId="4" fontId="7" fillId="0" borderId="6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80" xfId="0" applyNumberFormat="1" applyFont="1" applyBorder="1" applyAlignment="1">
      <alignment/>
    </xf>
    <xf numFmtId="3" fontId="10" fillId="2" borderId="5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15" fillId="0" borderId="7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3" fontId="1" fillId="5" borderId="81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2" fontId="6" fillId="0" borderId="5" xfId="0" applyNumberFormat="1" applyFont="1" applyFill="1" applyBorder="1" applyAlignment="1">
      <alignment/>
    </xf>
    <xf numFmtId="2" fontId="7" fillId="0" borderId="9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6" fillId="0" borderId="3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62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62" xfId="0" applyNumberFormat="1" applyFont="1" applyBorder="1" applyAlignment="1">
      <alignment/>
    </xf>
    <xf numFmtId="0" fontId="20" fillId="0" borderId="0" xfId="0" applyFont="1" applyBorder="1" applyAlignment="1">
      <alignment/>
    </xf>
    <xf numFmtId="8" fontId="15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15" fillId="0" borderId="50" xfId="0" applyFont="1" applyBorder="1" applyAlignment="1">
      <alignment/>
    </xf>
    <xf numFmtId="3" fontId="3" fillId="7" borderId="82" xfId="0" applyNumberFormat="1" applyFont="1" applyFill="1" applyBorder="1" applyAlignment="1">
      <alignment/>
    </xf>
    <xf numFmtId="0" fontId="3" fillId="7" borderId="83" xfId="0" applyFont="1" applyFill="1" applyBorder="1" applyAlignment="1">
      <alignment/>
    </xf>
    <xf numFmtId="3" fontId="3" fillId="7" borderId="84" xfId="0" applyNumberFormat="1" applyFont="1" applyFill="1" applyBorder="1" applyAlignment="1">
      <alignment/>
    </xf>
    <xf numFmtId="3" fontId="6" fillId="5" borderId="67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0" fontId="8" fillId="9" borderId="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3" fontId="10" fillId="5" borderId="22" xfId="0" applyNumberFormat="1" applyFont="1" applyFill="1" applyBorder="1" applyAlignment="1">
      <alignment/>
    </xf>
    <xf numFmtId="3" fontId="10" fillId="5" borderId="21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" fillId="7" borderId="17" xfId="0" applyFont="1" applyFill="1" applyBorder="1" applyAlignment="1">
      <alignment/>
    </xf>
    <xf numFmtId="0" fontId="0" fillId="7" borderId="17" xfId="0" applyFill="1" applyBorder="1" applyAlignment="1">
      <alignment/>
    </xf>
    <xf numFmtId="3" fontId="2" fillId="7" borderId="51" xfId="0" applyNumberFormat="1" applyFont="1" applyFill="1" applyBorder="1" applyAlignment="1">
      <alignment/>
    </xf>
    <xf numFmtId="3" fontId="3" fillId="7" borderId="83" xfId="0" applyNumberFormat="1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85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" xfId="0" applyFill="1" applyBorder="1" applyAlignment="1">
      <alignment/>
    </xf>
    <xf numFmtId="0" fontId="3" fillId="7" borderId="86" xfId="0" applyFont="1" applyFill="1" applyBorder="1" applyAlignment="1">
      <alignment/>
    </xf>
    <xf numFmtId="0" fontId="0" fillId="7" borderId="2" xfId="0" applyFill="1" applyBorder="1" applyAlignment="1">
      <alignment/>
    </xf>
    <xf numFmtId="0" fontId="14" fillId="7" borderId="24" xfId="0" applyFont="1" applyFill="1" applyBorder="1" applyAlignment="1">
      <alignment/>
    </xf>
    <xf numFmtId="0" fontId="0" fillId="7" borderId="87" xfId="0" applyFill="1" applyBorder="1" applyAlignment="1">
      <alignment/>
    </xf>
    <xf numFmtId="3" fontId="3" fillId="7" borderId="88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4" fillId="0" borderId="89" xfId="0" applyFont="1" applyBorder="1" applyAlignment="1">
      <alignment/>
    </xf>
    <xf numFmtId="0" fontId="0" fillId="7" borderId="8" xfId="0" applyFill="1" applyBorder="1" applyAlignment="1">
      <alignment horizontal="center"/>
    </xf>
    <xf numFmtId="3" fontId="3" fillId="12" borderId="84" xfId="0" applyNumberFormat="1" applyFont="1" applyFill="1" applyBorder="1" applyAlignment="1">
      <alignment/>
    </xf>
    <xf numFmtId="0" fontId="4" fillId="0" borderId="90" xfId="0" applyFont="1" applyBorder="1" applyAlignment="1">
      <alignment/>
    </xf>
    <xf numFmtId="0" fontId="10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9" borderId="17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62" xfId="0" applyFont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11" borderId="91" xfId="0" applyFont="1" applyFill="1" applyBorder="1" applyAlignment="1">
      <alignment horizontal="left"/>
    </xf>
    <xf numFmtId="0" fontId="6" fillId="11" borderId="73" xfId="0" applyFont="1" applyFill="1" applyBorder="1" applyAlignment="1">
      <alignment horizontal="left"/>
    </xf>
    <xf numFmtId="0" fontId="6" fillId="11" borderId="71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92" xfId="0" applyFont="1" applyFill="1" applyBorder="1" applyAlignment="1">
      <alignment horizontal="left"/>
    </xf>
    <xf numFmtId="0" fontId="6" fillId="0" borderId="9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11" borderId="72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/>
    </xf>
    <xf numFmtId="0" fontId="6" fillId="11" borderId="3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6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7" borderId="71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3" fillId="5" borderId="9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5" borderId="100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8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52">
      <selection activeCell="F5" sqref="F5"/>
    </sheetView>
  </sheetViews>
  <sheetFormatPr defaultColWidth="9.00390625" defaultRowHeight="12.75"/>
  <sheetData>
    <row r="1" spans="1:9" ht="18">
      <c r="A1" s="556" t="s">
        <v>467</v>
      </c>
      <c r="B1" s="556"/>
      <c r="C1" s="556"/>
      <c r="D1" s="556"/>
      <c r="E1" s="556"/>
      <c r="F1" s="556"/>
      <c r="G1" s="556"/>
      <c r="H1" s="556"/>
      <c r="I1" s="556"/>
    </row>
    <row r="4" ht="12.75">
      <c r="F4" t="s">
        <v>121</v>
      </c>
    </row>
    <row r="6" ht="12.75">
      <c r="A6" s="267" t="s">
        <v>468</v>
      </c>
    </row>
    <row r="7" ht="12.75">
      <c r="A7" s="273" t="s">
        <v>469</v>
      </c>
    </row>
    <row r="8" ht="12.75">
      <c r="A8" s="273"/>
    </row>
    <row r="10" spans="1:9" ht="15.75">
      <c r="A10" s="557" t="s">
        <v>445</v>
      </c>
      <c r="B10" s="557"/>
      <c r="C10" s="557"/>
      <c r="D10" s="557"/>
      <c r="E10" s="557"/>
      <c r="F10" s="557"/>
      <c r="G10" s="557"/>
      <c r="H10" s="557"/>
      <c r="I10" s="557"/>
    </row>
    <row r="11" ht="15.75">
      <c r="A11" s="164"/>
    </row>
    <row r="14" spans="1:9" ht="15">
      <c r="A14" s="184" t="s">
        <v>470</v>
      </c>
      <c r="B14" s="174"/>
      <c r="C14" s="174"/>
      <c r="D14" s="174"/>
      <c r="E14" s="184" t="s">
        <v>473</v>
      </c>
      <c r="F14" s="174"/>
      <c r="G14" s="174"/>
      <c r="H14" s="174"/>
      <c r="I14" s="174"/>
    </row>
    <row r="15" spans="1:9" ht="14.25">
      <c r="A15" s="174" t="s">
        <v>471</v>
      </c>
      <c r="B15" s="174"/>
      <c r="C15" s="174"/>
      <c r="D15" s="174"/>
      <c r="E15" s="174" t="s">
        <v>490</v>
      </c>
      <c r="F15" s="174"/>
      <c r="G15" s="174"/>
      <c r="H15" s="174"/>
      <c r="I15" s="174"/>
    </row>
    <row r="16" spans="1:9" ht="14.25">
      <c r="A16" s="174" t="s">
        <v>472</v>
      </c>
      <c r="B16" s="174"/>
      <c r="C16" s="174"/>
      <c r="D16" s="174"/>
      <c r="E16" s="174" t="s">
        <v>491</v>
      </c>
      <c r="F16" s="174"/>
      <c r="G16" s="174"/>
      <c r="H16" s="174"/>
      <c r="I16" s="174"/>
    </row>
    <row r="17" spans="1:9" ht="14.25">
      <c r="A17" s="174"/>
      <c r="B17" s="174"/>
      <c r="C17" s="174"/>
      <c r="D17" s="174"/>
      <c r="E17" s="174" t="s">
        <v>8</v>
      </c>
      <c r="F17" s="174"/>
      <c r="G17" s="174"/>
      <c r="H17" s="174"/>
      <c r="I17" s="174"/>
    </row>
    <row r="18" spans="1:9" ht="14.25">
      <c r="A18" s="174"/>
      <c r="B18" s="174"/>
      <c r="C18" s="174"/>
      <c r="D18" s="174"/>
      <c r="E18" s="174" t="s">
        <v>9</v>
      </c>
      <c r="F18" s="174"/>
      <c r="G18" s="174"/>
      <c r="H18" s="174"/>
      <c r="I18" s="174"/>
    </row>
    <row r="19" spans="1:9" ht="14.25">
      <c r="A19" s="174"/>
      <c r="B19" s="174"/>
      <c r="C19" s="174"/>
      <c r="D19" s="174"/>
      <c r="E19" s="174" t="s">
        <v>10</v>
      </c>
      <c r="F19" s="174"/>
      <c r="G19" s="174"/>
      <c r="H19" s="174"/>
      <c r="I19" s="174"/>
    </row>
    <row r="20" spans="1:9" ht="14.25">
      <c r="A20" s="174"/>
      <c r="B20" s="174"/>
      <c r="C20" s="174"/>
      <c r="D20" s="174"/>
      <c r="E20" s="174"/>
      <c r="F20" s="174"/>
      <c r="G20" s="174"/>
      <c r="H20" s="174"/>
      <c r="I20" s="174"/>
    </row>
    <row r="21" spans="1:9" ht="15">
      <c r="A21" s="184" t="s">
        <v>474</v>
      </c>
      <c r="B21" s="174"/>
      <c r="C21" s="174"/>
      <c r="D21" s="174"/>
      <c r="E21" s="174" t="s">
        <v>464</v>
      </c>
      <c r="F21" s="174"/>
      <c r="G21" s="174"/>
      <c r="H21" s="174"/>
      <c r="I21" s="174"/>
    </row>
    <row r="22" spans="1:9" ht="14.25">
      <c r="A22" s="174" t="s">
        <v>475</v>
      </c>
      <c r="B22" s="174"/>
      <c r="C22" s="174"/>
      <c r="D22" s="174"/>
      <c r="E22" s="174"/>
      <c r="F22" s="174"/>
      <c r="G22" s="174"/>
      <c r="H22" s="174"/>
      <c r="I22" s="174"/>
    </row>
    <row r="23" spans="1:9" ht="15">
      <c r="A23" s="174" t="s">
        <v>476</v>
      </c>
      <c r="B23" s="174"/>
      <c r="C23" s="174"/>
      <c r="D23" s="174"/>
      <c r="E23" s="553" t="s">
        <v>4</v>
      </c>
      <c r="F23" s="174"/>
      <c r="G23" s="174"/>
      <c r="H23" s="174"/>
      <c r="I23" s="174"/>
    </row>
    <row r="24" spans="1:9" ht="14.25">
      <c r="A24" s="174" t="s">
        <v>477</v>
      </c>
      <c r="B24" s="174"/>
      <c r="C24" s="174"/>
      <c r="D24" s="174"/>
      <c r="E24" s="174" t="s">
        <v>446</v>
      </c>
      <c r="F24" s="174"/>
      <c r="G24" s="174"/>
      <c r="H24" s="174"/>
      <c r="I24" s="174"/>
    </row>
    <row r="25" spans="1:9" ht="14.25">
      <c r="A25" s="174"/>
      <c r="B25" s="174"/>
      <c r="C25" s="174"/>
      <c r="D25" s="174"/>
      <c r="E25" s="174"/>
      <c r="F25" s="174"/>
      <c r="G25" s="174"/>
      <c r="H25" s="174"/>
      <c r="I25" s="174"/>
    </row>
    <row r="26" spans="1:9" ht="14.25">
      <c r="A26" s="174"/>
      <c r="B26" s="174"/>
      <c r="C26" s="174"/>
      <c r="D26" s="174"/>
      <c r="E26" s="174" t="s">
        <v>478</v>
      </c>
      <c r="F26" s="174"/>
      <c r="G26" s="174"/>
      <c r="H26" s="174"/>
      <c r="I26" s="174"/>
    </row>
    <row r="27" spans="1:9" ht="14.25">
      <c r="A27" s="174"/>
      <c r="B27" s="174"/>
      <c r="C27" s="174"/>
      <c r="D27" s="174"/>
      <c r="E27" s="174"/>
      <c r="F27" s="174"/>
      <c r="G27" s="174"/>
      <c r="H27" s="174"/>
      <c r="I27" s="174"/>
    </row>
    <row r="28" spans="1:9" ht="14.25">
      <c r="A28" s="174"/>
      <c r="B28" s="174"/>
      <c r="C28" s="174"/>
      <c r="D28" s="174"/>
      <c r="E28" s="174" t="s">
        <v>479</v>
      </c>
      <c r="F28" s="174"/>
      <c r="G28" s="174"/>
      <c r="H28" s="174"/>
      <c r="I28" s="174"/>
    </row>
    <row r="29" spans="1:9" ht="14.25">
      <c r="A29" s="174"/>
      <c r="B29" s="174"/>
      <c r="C29" s="174"/>
      <c r="D29" s="174"/>
      <c r="E29" s="174"/>
      <c r="F29" s="174"/>
      <c r="G29" s="174"/>
      <c r="H29" s="174"/>
      <c r="I29" s="174"/>
    </row>
    <row r="30" spans="1:9" ht="14.25">
      <c r="A30" s="174"/>
      <c r="B30" s="174"/>
      <c r="C30" s="174"/>
      <c r="D30" s="174"/>
      <c r="E30" s="174" t="s">
        <v>480</v>
      </c>
      <c r="F30" s="174"/>
      <c r="G30" s="174"/>
      <c r="H30" s="174"/>
      <c r="I30" s="174"/>
    </row>
    <row r="31" spans="1:9" ht="15">
      <c r="A31" s="184"/>
      <c r="B31" s="174"/>
      <c r="C31" s="174"/>
      <c r="D31" s="174"/>
      <c r="E31" s="174"/>
      <c r="F31" s="174"/>
      <c r="G31" s="174"/>
      <c r="H31" s="174"/>
      <c r="I31" s="174"/>
    </row>
    <row r="32" spans="1:9" ht="15">
      <c r="A32" s="184"/>
      <c r="B32" s="174"/>
      <c r="C32" s="174"/>
      <c r="D32" s="174"/>
      <c r="E32" s="553" t="s">
        <v>5</v>
      </c>
      <c r="F32" s="174"/>
      <c r="G32" s="174"/>
      <c r="H32" s="174"/>
      <c r="I32" s="174"/>
    </row>
    <row r="33" spans="1:9" ht="15">
      <c r="A33" s="184"/>
      <c r="B33" s="174"/>
      <c r="C33" s="174"/>
      <c r="D33" s="174"/>
      <c r="E33" s="174" t="s">
        <v>6</v>
      </c>
      <c r="F33" s="174"/>
      <c r="G33" s="174"/>
      <c r="H33" s="174"/>
      <c r="I33" s="174"/>
    </row>
    <row r="34" spans="1:9" ht="15">
      <c r="A34" s="184"/>
      <c r="B34" s="174"/>
      <c r="C34" s="174"/>
      <c r="D34" s="174"/>
      <c r="E34" s="174" t="s">
        <v>7</v>
      </c>
      <c r="F34" s="174"/>
      <c r="G34" s="174"/>
      <c r="H34" s="174"/>
      <c r="I34" s="174"/>
    </row>
    <row r="35" spans="1:9" ht="15">
      <c r="A35" s="184"/>
      <c r="B35" s="174"/>
      <c r="C35" s="174"/>
      <c r="D35" s="174"/>
      <c r="E35" s="174"/>
      <c r="F35" s="174"/>
      <c r="G35" s="174"/>
      <c r="H35" s="174"/>
      <c r="I35" s="174"/>
    </row>
    <row r="36" spans="1:9" ht="14.25">
      <c r="A36" s="174"/>
      <c r="B36" s="174"/>
      <c r="C36" s="174"/>
      <c r="D36" s="274" t="s">
        <v>481</v>
      </c>
      <c r="E36" s="174" t="s">
        <v>482</v>
      </c>
      <c r="F36" s="174"/>
      <c r="G36" s="174"/>
      <c r="H36" s="174"/>
      <c r="I36" s="174"/>
    </row>
    <row r="37" spans="1:9" ht="14.25">
      <c r="A37" s="174"/>
      <c r="B37" s="174"/>
      <c r="C37" s="174"/>
      <c r="D37" s="274" t="s">
        <v>481</v>
      </c>
      <c r="E37" s="174" t="s">
        <v>483</v>
      </c>
      <c r="F37" s="174"/>
      <c r="G37" s="174"/>
      <c r="H37" s="174"/>
      <c r="I37" s="174"/>
    </row>
    <row r="38" spans="1:9" ht="14.25">
      <c r="A38" s="174"/>
      <c r="B38" s="174"/>
      <c r="C38" s="174"/>
      <c r="D38" s="174"/>
      <c r="E38" s="174" t="s">
        <v>484</v>
      </c>
      <c r="F38" s="174"/>
      <c r="G38" s="174"/>
      <c r="H38" s="174"/>
      <c r="I38" s="174"/>
    </row>
    <row r="39" spans="1:9" ht="14.25">
      <c r="A39" s="174"/>
      <c r="B39" s="174"/>
      <c r="C39" s="174"/>
      <c r="D39" s="174"/>
      <c r="E39" s="174" t="s">
        <v>485</v>
      </c>
      <c r="F39" s="174"/>
      <c r="G39" s="174"/>
      <c r="H39" s="174"/>
      <c r="I39" s="174"/>
    </row>
    <row r="40" spans="1:9" ht="14.25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ht="15">
      <c r="A41" s="184" t="s">
        <v>486</v>
      </c>
      <c r="B41" s="174"/>
      <c r="C41" s="174"/>
      <c r="D41" s="174"/>
      <c r="E41" s="174"/>
      <c r="F41" s="174"/>
      <c r="G41" s="174"/>
      <c r="H41" s="174"/>
      <c r="I41" s="174"/>
    </row>
    <row r="42" spans="1:9" ht="14.25">
      <c r="A42" s="174" t="s">
        <v>487</v>
      </c>
      <c r="B42" s="174"/>
      <c r="C42" s="174"/>
      <c r="D42" s="174"/>
      <c r="E42" s="174"/>
      <c r="F42" s="174"/>
      <c r="G42" s="174"/>
      <c r="H42" s="174"/>
      <c r="I42" s="174"/>
    </row>
    <row r="43" spans="1:9" ht="14.25">
      <c r="A43" s="174" t="s">
        <v>447</v>
      </c>
      <c r="B43" s="174"/>
      <c r="C43" s="174"/>
      <c r="D43" s="174"/>
      <c r="E43" s="174"/>
      <c r="F43" s="174"/>
      <c r="G43" s="174"/>
      <c r="H43" s="174"/>
      <c r="I43" s="174"/>
    </row>
    <row r="49" ht="12.75">
      <c r="E49" t="s">
        <v>488</v>
      </c>
    </row>
    <row r="50" ht="12.75">
      <c r="E50" t="s">
        <v>489</v>
      </c>
    </row>
  </sheetData>
  <mergeCells count="2">
    <mergeCell ref="A1:I1"/>
    <mergeCell ref="A10:I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1"/>
  <sheetViews>
    <sheetView tabSelected="1" workbookViewId="0" topLeftCell="A433">
      <selection activeCell="A443" sqref="A443"/>
    </sheetView>
  </sheetViews>
  <sheetFormatPr defaultColWidth="9.00390625" defaultRowHeight="12.75"/>
  <cols>
    <col min="4" max="5" width="9.625" style="0" bestFit="1" customWidth="1"/>
    <col min="6" max="6" width="10.00390625" style="0" bestFit="1" customWidth="1"/>
    <col min="7" max="7" width="9.75390625" style="0" customWidth="1"/>
    <col min="8" max="8" width="10.25390625" style="0" bestFit="1" customWidth="1"/>
    <col min="9" max="9" width="10.00390625" style="0" bestFit="1" customWidth="1"/>
  </cols>
  <sheetData>
    <row r="1" spans="1:9" ht="15.75" customHeight="1" thickBot="1" thickTop="1">
      <c r="A1" s="305" t="s">
        <v>448</v>
      </c>
      <c r="B1" s="306"/>
      <c r="C1" s="306"/>
      <c r="D1" s="306"/>
      <c r="E1" s="306"/>
      <c r="F1" s="306"/>
      <c r="G1" s="306"/>
      <c r="H1" s="306"/>
      <c r="I1" s="307"/>
    </row>
    <row r="2" spans="1:9" ht="15.75" customHeight="1" thickTop="1">
      <c r="A2" s="160"/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60"/>
      <c r="B3" s="1"/>
      <c r="C3" s="1"/>
      <c r="D3" s="1"/>
      <c r="E3" s="1"/>
      <c r="F3" s="1"/>
      <c r="G3" s="1"/>
      <c r="H3" s="1"/>
      <c r="I3" s="1"/>
    </row>
    <row r="4" ht="15">
      <c r="A4" s="150" t="s">
        <v>323</v>
      </c>
    </row>
    <row r="5" ht="15">
      <c r="A5" s="150" t="s">
        <v>324</v>
      </c>
    </row>
    <row r="6" ht="15">
      <c r="A6" s="150" t="s">
        <v>325</v>
      </c>
    </row>
    <row r="7" ht="15">
      <c r="A7" s="150" t="s">
        <v>326</v>
      </c>
    </row>
    <row r="8" ht="15">
      <c r="A8" s="150" t="s">
        <v>449</v>
      </c>
    </row>
    <row r="9" ht="15">
      <c r="A9" s="150" t="s">
        <v>284</v>
      </c>
    </row>
    <row r="10" ht="15">
      <c r="A10" s="150" t="s">
        <v>285</v>
      </c>
    </row>
    <row r="11" ht="15">
      <c r="A11" s="150" t="s">
        <v>286</v>
      </c>
    </row>
    <row r="12" ht="15">
      <c r="A12" s="150" t="s">
        <v>327</v>
      </c>
    </row>
    <row r="13" ht="15">
      <c r="A13" s="150" t="s">
        <v>328</v>
      </c>
    </row>
    <row r="14" ht="15">
      <c r="A14" s="150" t="s">
        <v>329</v>
      </c>
    </row>
    <row r="15" ht="15">
      <c r="A15" s="150" t="s">
        <v>343</v>
      </c>
    </row>
    <row r="16" ht="15">
      <c r="A16" s="150" t="s">
        <v>344</v>
      </c>
    </row>
    <row r="17" ht="15">
      <c r="A17" s="150" t="s">
        <v>330</v>
      </c>
    </row>
    <row r="18" ht="15">
      <c r="A18" s="150" t="s">
        <v>331</v>
      </c>
    </row>
    <row r="19" ht="15">
      <c r="A19" s="150" t="s">
        <v>332</v>
      </c>
    </row>
    <row r="20" ht="15">
      <c r="A20" s="150" t="s">
        <v>345</v>
      </c>
    </row>
    <row r="21" ht="15">
      <c r="A21" s="150" t="s">
        <v>333</v>
      </c>
    </row>
    <row r="22" ht="15">
      <c r="A22" s="150" t="s">
        <v>334</v>
      </c>
    </row>
    <row r="25" ht="13.5" thickBot="1"/>
    <row r="26" spans="1:9" ht="13.5" thickTop="1">
      <c r="A26" s="133"/>
      <c r="B26" s="136"/>
      <c r="C26" s="435"/>
      <c r="D26" s="446" t="s">
        <v>335</v>
      </c>
      <c r="E26" s="447" t="s">
        <v>337</v>
      </c>
      <c r="F26" s="560" t="s">
        <v>340</v>
      </c>
      <c r="G26" s="566"/>
      <c r="H26" s="560" t="s">
        <v>341</v>
      </c>
      <c r="I26" s="561"/>
    </row>
    <row r="27" spans="1:9" ht="12.75">
      <c r="A27" s="151"/>
      <c r="B27" s="1"/>
      <c r="C27" s="158"/>
      <c r="D27" s="448" t="s">
        <v>336</v>
      </c>
      <c r="E27" s="449" t="s">
        <v>338</v>
      </c>
      <c r="F27" s="567" t="s">
        <v>338</v>
      </c>
      <c r="G27" s="568"/>
      <c r="H27" s="567" t="s">
        <v>338</v>
      </c>
      <c r="I27" s="569"/>
    </row>
    <row r="28" spans="1:10" ht="13.5" thickBot="1">
      <c r="A28" s="156"/>
      <c r="B28" s="157"/>
      <c r="C28" s="436"/>
      <c r="D28" s="450" t="s">
        <v>517</v>
      </c>
      <c r="E28" s="451" t="s">
        <v>339</v>
      </c>
      <c r="F28" s="558" t="s">
        <v>342</v>
      </c>
      <c r="G28" s="559"/>
      <c r="H28" s="558" t="s">
        <v>342</v>
      </c>
      <c r="I28" s="562"/>
      <c r="J28" s="151"/>
    </row>
    <row r="29" spans="1:9" ht="15.75">
      <c r="A29" s="152" t="s">
        <v>677</v>
      </c>
      <c r="B29" s="1"/>
      <c r="C29" s="437"/>
      <c r="D29" s="433">
        <v>111830</v>
      </c>
      <c r="E29" s="439">
        <v>117893</v>
      </c>
      <c r="F29" s="443">
        <v>126583</v>
      </c>
      <c r="G29" s="444">
        <v>4201785.83</v>
      </c>
      <c r="H29" s="443">
        <v>131064</v>
      </c>
      <c r="I29" s="434">
        <v>4350527.78</v>
      </c>
    </row>
    <row r="30" spans="1:9" ht="15">
      <c r="A30" s="161" t="s">
        <v>516</v>
      </c>
      <c r="B30" s="162"/>
      <c r="C30" s="428"/>
      <c r="D30" s="431">
        <v>110030</v>
      </c>
      <c r="E30" s="440">
        <v>113793</v>
      </c>
      <c r="F30" s="440">
        <v>114783</v>
      </c>
      <c r="G30" s="452">
        <v>3810097.59</v>
      </c>
      <c r="H30" s="440">
        <v>118038</v>
      </c>
      <c r="I30" s="458">
        <v>3918143.8</v>
      </c>
    </row>
    <row r="31" spans="1:9" ht="15">
      <c r="A31" s="153" t="s">
        <v>654</v>
      </c>
      <c r="B31" s="154"/>
      <c r="C31" s="429"/>
      <c r="D31" s="432">
        <v>1500</v>
      </c>
      <c r="E31" s="441">
        <v>1500</v>
      </c>
      <c r="F31" s="441">
        <v>1500</v>
      </c>
      <c r="G31" s="454">
        <v>49790.88</v>
      </c>
      <c r="H31" s="441">
        <v>1500</v>
      </c>
      <c r="I31" s="459">
        <v>49790.88</v>
      </c>
    </row>
    <row r="32" spans="1:9" ht="15">
      <c r="A32" s="161" t="s">
        <v>545</v>
      </c>
      <c r="B32" s="162"/>
      <c r="C32" s="438"/>
      <c r="D32" s="87">
        <v>300</v>
      </c>
      <c r="E32" s="440">
        <v>2600</v>
      </c>
      <c r="F32" s="440">
        <v>10300</v>
      </c>
      <c r="G32" s="452">
        <v>341897.36</v>
      </c>
      <c r="H32" s="440">
        <v>11526</v>
      </c>
      <c r="I32" s="458">
        <v>382593.1</v>
      </c>
    </row>
    <row r="33" spans="1:9" ht="15.75" thickBot="1">
      <c r="A33" s="309" t="s">
        <v>457</v>
      </c>
      <c r="B33" s="155"/>
      <c r="C33" s="430"/>
      <c r="D33" s="427">
        <v>0</v>
      </c>
      <c r="E33" s="442">
        <v>0</v>
      </c>
      <c r="F33" s="442">
        <v>0</v>
      </c>
      <c r="G33" s="453">
        <v>0</v>
      </c>
      <c r="H33" s="442">
        <v>0</v>
      </c>
      <c r="I33" s="455">
        <v>0</v>
      </c>
    </row>
    <row r="34" ht="14.25" thickBot="1" thickTop="1"/>
    <row r="35" spans="1:9" ht="13.5" thickTop="1">
      <c r="A35" s="133"/>
      <c r="B35" s="136"/>
      <c r="C35" s="435"/>
      <c r="D35" s="446" t="s">
        <v>335</v>
      </c>
      <c r="E35" s="447" t="s">
        <v>337</v>
      </c>
      <c r="F35" s="560" t="s">
        <v>340</v>
      </c>
      <c r="G35" s="566"/>
      <c r="H35" s="560" t="s">
        <v>341</v>
      </c>
      <c r="I35" s="561"/>
    </row>
    <row r="36" spans="1:9" ht="12.75">
      <c r="A36" s="151"/>
      <c r="B36" s="1"/>
      <c r="C36" s="158"/>
      <c r="D36" s="448" t="s">
        <v>336</v>
      </c>
      <c r="E36" s="449" t="s">
        <v>338</v>
      </c>
      <c r="F36" s="567" t="s">
        <v>338</v>
      </c>
      <c r="G36" s="568"/>
      <c r="H36" s="567" t="s">
        <v>338</v>
      </c>
      <c r="I36" s="569"/>
    </row>
    <row r="37" spans="1:10" ht="13.5" thickBot="1">
      <c r="A37" s="156"/>
      <c r="B37" s="157"/>
      <c r="C37" s="436"/>
      <c r="D37" s="450" t="s">
        <v>517</v>
      </c>
      <c r="E37" s="451" t="s">
        <v>339</v>
      </c>
      <c r="F37" s="558" t="s">
        <v>342</v>
      </c>
      <c r="G37" s="559"/>
      <c r="H37" s="558" t="s">
        <v>342</v>
      </c>
      <c r="I37" s="562"/>
      <c r="J37" s="151"/>
    </row>
    <row r="38" spans="1:9" ht="15.75">
      <c r="A38" s="152" t="s">
        <v>293</v>
      </c>
      <c r="B38" s="1"/>
      <c r="C38" s="158"/>
      <c r="D38" s="433">
        <v>111830</v>
      </c>
      <c r="E38" s="439">
        <v>117893</v>
      </c>
      <c r="F38" s="443">
        <v>124498</v>
      </c>
      <c r="G38" s="444">
        <v>4132576.51</v>
      </c>
      <c r="H38" s="443">
        <v>131064</v>
      </c>
      <c r="I38" s="434">
        <v>4350527.78</v>
      </c>
    </row>
    <row r="39" spans="1:9" ht="15">
      <c r="A39" s="161" t="s">
        <v>560</v>
      </c>
      <c r="B39" s="162"/>
      <c r="C39" s="445"/>
      <c r="D39" s="431">
        <v>109284</v>
      </c>
      <c r="E39" s="440">
        <v>113040</v>
      </c>
      <c r="F39" s="440">
        <v>114631</v>
      </c>
      <c r="G39" s="452">
        <v>3805052.11</v>
      </c>
      <c r="H39" s="440">
        <v>118038</v>
      </c>
      <c r="I39" s="458">
        <v>3918143.8</v>
      </c>
    </row>
    <row r="40" spans="1:9" ht="15">
      <c r="A40" s="153" t="s">
        <v>654</v>
      </c>
      <c r="B40" s="154"/>
      <c r="C40" s="279"/>
      <c r="D40" s="432">
        <v>1500</v>
      </c>
      <c r="E40" s="441">
        <v>1500</v>
      </c>
      <c r="F40" s="441">
        <v>1500</v>
      </c>
      <c r="G40" s="454">
        <v>49790.88</v>
      </c>
      <c r="H40" s="441">
        <v>1500</v>
      </c>
      <c r="I40" s="459">
        <v>49790.88</v>
      </c>
    </row>
    <row r="41" spans="1:9" ht="15">
      <c r="A41" s="161" t="s">
        <v>666</v>
      </c>
      <c r="B41" s="162"/>
      <c r="C41" s="445"/>
      <c r="D41" s="87">
        <v>446</v>
      </c>
      <c r="E41" s="440">
        <v>2353</v>
      </c>
      <c r="F41" s="440">
        <v>7047</v>
      </c>
      <c r="G41" s="452">
        <v>233917.55</v>
      </c>
      <c r="H41" s="440">
        <v>10016</v>
      </c>
      <c r="I41" s="458">
        <v>332470.28</v>
      </c>
    </row>
    <row r="42" spans="1:9" ht="15.75" thickBot="1">
      <c r="A42" s="309" t="s">
        <v>457</v>
      </c>
      <c r="B42" s="155"/>
      <c r="C42" s="159"/>
      <c r="D42" s="427">
        <v>600</v>
      </c>
      <c r="E42" s="456">
        <v>1000</v>
      </c>
      <c r="F42" s="456">
        <v>1320</v>
      </c>
      <c r="G42" s="457">
        <v>43815.97</v>
      </c>
      <c r="H42" s="456">
        <v>1510</v>
      </c>
      <c r="I42" s="460">
        <v>50122.82</v>
      </c>
    </row>
    <row r="43" ht="13.5" thickTop="1"/>
    <row r="49" ht="12.75">
      <c r="I49">
        <v>1</v>
      </c>
    </row>
    <row r="50" ht="18">
      <c r="A50" s="163" t="s">
        <v>678</v>
      </c>
    </row>
    <row r="51" ht="12.75">
      <c r="A51" s="268"/>
    </row>
    <row r="52" ht="15.75">
      <c r="A52" s="150" t="s">
        <v>679</v>
      </c>
    </row>
    <row r="53" ht="15.75">
      <c r="A53" s="164" t="s">
        <v>294</v>
      </c>
    </row>
    <row r="54" ht="15">
      <c r="A54" s="150" t="s">
        <v>680</v>
      </c>
    </row>
    <row r="56" ht="15.75">
      <c r="A56" t="s">
        <v>346</v>
      </c>
    </row>
    <row r="57" ht="15">
      <c r="A57" s="150" t="s">
        <v>347</v>
      </c>
    </row>
    <row r="58" ht="15">
      <c r="A58" s="150" t="s">
        <v>348</v>
      </c>
    </row>
    <row r="59" ht="15">
      <c r="A59" s="150" t="s">
        <v>349</v>
      </c>
    </row>
    <row r="60" ht="15">
      <c r="A60" s="150" t="s">
        <v>681</v>
      </c>
    </row>
    <row r="61" ht="15">
      <c r="A61" s="150" t="s">
        <v>350</v>
      </c>
    </row>
    <row r="62" ht="15">
      <c r="A62" s="150" t="s">
        <v>351</v>
      </c>
    </row>
    <row r="63" ht="15">
      <c r="A63" s="150" t="s">
        <v>354</v>
      </c>
    </row>
    <row r="64" ht="15.75" thickBot="1">
      <c r="A64" s="150" t="s">
        <v>682</v>
      </c>
    </row>
    <row r="65" spans="1:9" ht="12.75">
      <c r="A65" s="563" t="s">
        <v>683</v>
      </c>
      <c r="B65" s="564"/>
      <c r="C65" s="565"/>
      <c r="D65" s="576" t="s">
        <v>124</v>
      </c>
      <c r="E65" s="564"/>
      <c r="F65" s="564"/>
      <c r="G65" s="565"/>
      <c r="H65" s="237" t="s">
        <v>125</v>
      </c>
      <c r="I65" s="238"/>
    </row>
    <row r="66" spans="1:9" ht="12.75">
      <c r="A66" s="570" t="s">
        <v>122</v>
      </c>
      <c r="B66" s="571"/>
      <c r="C66" s="572"/>
      <c r="D66" s="308"/>
      <c r="E66" s="571"/>
      <c r="F66" s="571"/>
      <c r="G66" s="572"/>
      <c r="H66" s="240"/>
      <c r="I66" s="239"/>
    </row>
    <row r="67" spans="1:9" ht="15.75" thickBot="1">
      <c r="A67" s="573" t="s">
        <v>123</v>
      </c>
      <c r="B67" s="574"/>
      <c r="C67" s="575"/>
      <c r="D67" s="577" t="s">
        <v>757</v>
      </c>
      <c r="E67" s="578"/>
      <c r="F67" s="578"/>
      <c r="G67" s="579"/>
      <c r="H67" s="170" t="s">
        <v>126</v>
      </c>
      <c r="I67" s="171"/>
    </row>
    <row r="69" ht="14.25">
      <c r="A69" s="174" t="s">
        <v>684</v>
      </c>
    </row>
    <row r="70" ht="14.25">
      <c r="A70" s="174" t="s">
        <v>355</v>
      </c>
    </row>
    <row r="71" ht="14.25">
      <c r="A71" s="174" t="s">
        <v>356</v>
      </c>
    </row>
    <row r="72" ht="14.25">
      <c r="A72" s="174" t="s">
        <v>357</v>
      </c>
    </row>
    <row r="73" ht="14.25">
      <c r="A73" s="174" t="s">
        <v>358</v>
      </c>
    </row>
    <row r="74" spans="1:9" ht="13.5" thickBot="1">
      <c r="A74" s="484"/>
      <c r="B74" s="8"/>
      <c r="C74" s="8"/>
      <c r="D74" s="8"/>
      <c r="E74" s="8"/>
      <c r="F74" s="8"/>
      <c r="G74" s="8"/>
      <c r="H74" s="8"/>
      <c r="I74" s="484"/>
    </row>
    <row r="75" spans="1:9" ht="16.5" thickBot="1">
      <c r="A75" s="176"/>
      <c r="B75" s="177"/>
      <c r="C75" s="178" t="s">
        <v>352</v>
      </c>
      <c r="D75" s="178"/>
      <c r="E75" s="177"/>
      <c r="F75" s="177"/>
      <c r="G75" s="177"/>
      <c r="H75" s="177"/>
      <c r="I75" s="179"/>
    </row>
    <row r="76" spans="1:9" ht="16.5" thickBot="1">
      <c r="A76" s="180" t="s">
        <v>685</v>
      </c>
      <c r="B76" s="177"/>
      <c r="C76" s="177"/>
      <c r="D76" s="181"/>
      <c r="E76" s="178" t="s">
        <v>686</v>
      </c>
      <c r="F76" s="177"/>
      <c r="G76" s="177"/>
      <c r="H76" s="177"/>
      <c r="I76" s="179"/>
    </row>
    <row r="77" spans="1:9" ht="15.75" thickBot="1">
      <c r="A77" s="241"/>
      <c r="B77" s="177"/>
      <c r="C77" s="177"/>
      <c r="D77" s="181"/>
      <c r="E77" s="242" t="s">
        <v>687</v>
      </c>
      <c r="F77" s="177"/>
      <c r="G77" s="177"/>
      <c r="H77" s="177"/>
      <c r="I77" s="179"/>
    </row>
    <row r="78" ht="14.25">
      <c r="A78" s="174" t="s">
        <v>688</v>
      </c>
    </row>
    <row r="79" ht="14.25">
      <c r="A79" s="174" t="s">
        <v>689</v>
      </c>
    </row>
    <row r="80" ht="14.25">
      <c r="A80" s="174" t="s">
        <v>690</v>
      </c>
    </row>
    <row r="81" ht="14.25">
      <c r="A81" s="174" t="s">
        <v>691</v>
      </c>
    </row>
    <row r="83" ht="15.75">
      <c r="A83" s="164" t="s">
        <v>353</v>
      </c>
    </row>
    <row r="84" ht="15">
      <c r="A84" s="150" t="s">
        <v>128</v>
      </c>
    </row>
    <row r="85" ht="14.25">
      <c r="A85" s="174" t="s">
        <v>693</v>
      </c>
    </row>
    <row r="86" ht="14.25">
      <c r="A86" s="174" t="s">
        <v>692</v>
      </c>
    </row>
    <row r="87" ht="15">
      <c r="A87" s="150" t="s">
        <v>127</v>
      </c>
    </row>
    <row r="89" ht="15.75">
      <c r="A89" s="164" t="s">
        <v>694</v>
      </c>
    </row>
    <row r="90" ht="15">
      <c r="A90" s="150" t="s">
        <v>359</v>
      </c>
    </row>
    <row r="91" ht="15">
      <c r="A91" s="150" t="s">
        <v>360</v>
      </c>
    </row>
    <row r="92" ht="15">
      <c r="A92" s="150" t="s">
        <v>361</v>
      </c>
    </row>
    <row r="93" ht="15">
      <c r="A93" s="150" t="s">
        <v>362</v>
      </c>
    </row>
    <row r="94" ht="15">
      <c r="A94" s="150"/>
    </row>
    <row r="95" ht="15.75" thickBot="1">
      <c r="A95" s="150" t="s">
        <v>363</v>
      </c>
    </row>
    <row r="96" spans="1:9" ht="12.75">
      <c r="A96" s="166" t="s">
        <v>683</v>
      </c>
      <c r="B96" s="172"/>
      <c r="C96" s="167" t="s">
        <v>129</v>
      </c>
      <c r="D96" s="172"/>
      <c r="E96" s="167" t="s">
        <v>130</v>
      </c>
      <c r="F96" s="172"/>
      <c r="G96" s="167" t="s">
        <v>125</v>
      </c>
      <c r="H96" s="168"/>
      <c r="I96" s="165"/>
    </row>
    <row r="97" spans="1:8" ht="15.75" thickBot="1">
      <c r="A97" s="169" t="s">
        <v>321</v>
      </c>
      <c r="B97" s="173"/>
      <c r="C97" s="170" t="s">
        <v>131</v>
      </c>
      <c r="D97" s="173"/>
      <c r="E97" s="170" t="s">
        <v>132</v>
      </c>
      <c r="F97" s="173"/>
      <c r="G97" s="170" t="s">
        <v>133</v>
      </c>
      <c r="H97" s="171"/>
    </row>
    <row r="98" spans="1:9" ht="15">
      <c r="A98" s="154"/>
      <c r="B98" s="1"/>
      <c r="C98" s="154"/>
      <c r="D98" s="1"/>
      <c r="E98" s="154"/>
      <c r="F98" s="1"/>
      <c r="G98" s="154"/>
      <c r="H98" s="1"/>
      <c r="I98">
        <v>2</v>
      </c>
    </row>
    <row r="99" ht="15.75">
      <c r="A99" s="164" t="s">
        <v>287</v>
      </c>
    </row>
    <row r="100" ht="15.75">
      <c r="A100" s="150" t="s">
        <v>148</v>
      </c>
    </row>
    <row r="101" ht="15">
      <c r="A101" s="150"/>
    </row>
    <row r="102" spans="1:9" ht="15">
      <c r="A102" s="184" t="s">
        <v>695</v>
      </c>
      <c r="B102" s="184"/>
      <c r="C102" s="184"/>
      <c r="D102" s="184"/>
      <c r="E102" s="184"/>
      <c r="F102" s="184"/>
      <c r="G102" s="184"/>
      <c r="H102" s="184"/>
      <c r="I102" s="184"/>
    </row>
    <row r="103" ht="13.5" thickBot="1"/>
    <row r="104" spans="1:8" ht="12.75">
      <c r="A104" s="244" t="s">
        <v>515</v>
      </c>
      <c r="B104" s="245" t="s">
        <v>364</v>
      </c>
      <c r="C104" s="245"/>
      <c r="D104" s="245"/>
      <c r="E104" s="245"/>
      <c r="F104" s="246"/>
      <c r="G104" s="245" t="s">
        <v>365</v>
      </c>
      <c r="H104" s="247"/>
    </row>
    <row r="105" spans="1:8" ht="12.75">
      <c r="A105" s="243" t="s">
        <v>699</v>
      </c>
      <c r="B105" s="1" t="s">
        <v>366</v>
      </c>
      <c r="C105" s="1"/>
      <c r="D105" s="1"/>
      <c r="E105" s="1"/>
      <c r="F105" s="201"/>
      <c r="G105" s="1" t="s">
        <v>149</v>
      </c>
      <c r="H105" s="175"/>
    </row>
    <row r="106" spans="1:8" ht="13.5" thickBot="1">
      <c r="A106" s="248"/>
      <c r="B106" s="249" t="s">
        <v>322</v>
      </c>
      <c r="C106" s="250"/>
      <c r="D106" s="250"/>
      <c r="E106" s="250"/>
      <c r="F106" s="251"/>
      <c r="G106" s="249" t="s">
        <v>149</v>
      </c>
      <c r="H106" s="171"/>
    </row>
    <row r="108" ht="15">
      <c r="A108" s="184" t="s">
        <v>696</v>
      </c>
    </row>
    <row r="109" ht="13.5" thickBot="1"/>
    <row r="110" spans="1:8" ht="12.75">
      <c r="A110" s="244" t="s">
        <v>515</v>
      </c>
      <c r="B110" s="245" t="s">
        <v>364</v>
      </c>
      <c r="C110" s="245"/>
      <c r="D110" s="245"/>
      <c r="E110" s="254"/>
      <c r="F110" s="245"/>
      <c r="G110" s="245" t="s">
        <v>365</v>
      </c>
      <c r="H110" s="247"/>
    </row>
    <row r="111" spans="1:8" ht="12.75">
      <c r="A111" s="243" t="s">
        <v>699</v>
      </c>
      <c r="B111" s="1" t="s">
        <v>168</v>
      </c>
      <c r="C111" s="1"/>
      <c r="D111" s="1"/>
      <c r="E111" s="158"/>
      <c r="F111" s="1"/>
      <c r="G111" s="223" t="s">
        <v>150</v>
      </c>
      <c r="H111" s="175"/>
    </row>
    <row r="112" spans="1:8" ht="12.75">
      <c r="A112" s="243" t="s">
        <v>700</v>
      </c>
      <c r="B112" s="1" t="s">
        <v>167</v>
      </c>
      <c r="C112" s="1"/>
      <c r="D112" s="1"/>
      <c r="E112" s="158"/>
      <c r="F112" s="1"/>
      <c r="G112" s="223" t="s">
        <v>151</v>
      </c>
      <c r="H112" s="175"/>
    </row>
    <row r="113" spans="1:8" ht="12.75">
      <c r="A113" s="243" t="s">
        <v>701</v>
      </c>
      <c r="B113" s="1" t="s">
        <v>153</v>
      </c>
      <c r="C113" s="1"/>
      <c r="D113" s="1"/>
      <c r="E113" s="158"/>
      <c r="F113" s="1"/>
      <c r="G113" s="223" t="s">
        <v>152</v>
      </c>
      <c r="H113" s="175"/>
    </row>
    <row r="114" spans="1:8" ht="12.75">
      <c r="A114" s="243" t="s">
        <v>706</v>
      </c>
      <c r="B114" s="1" t="s">
        <v>176</v>
      </c>
      <c r="C114" s="1"/>
      <c r="D114" s="1"/>
      <c r="E114" s="158"/>
      <c r="F114" s="1"/>
      <c r="G114" s="223" t="s">
        <v>154</v>
      </c>
      <c r="H114" s="175"/>
    </row>
    <row r="115" spans="1:8" ht="12.75">
      <c r="A115" s="243" t="s">
        <v>707</v>
      </c>
      <c r="B115" s="1" t="s">
        <v>155</v>
      </c>
      <c r="C115" s="1"/>
      <c r="D115" s="1"/>
      <c r="E115" s="158"/>
      <c r="F115" s="1"/>
      <c r="G115" s="223" t="s">
        <v>156</v>
      </c>
      <c r="H115" s="175"/>
    </row>
    <row r="116" spans="1:8" ht="12.75">
      <c r="A116" s="243" t="s">
        <v>708</v>
      </c>
      <c r="B116" s="1" t="s">
        <v>161</v>
      </c>
      <c r="C116" s="1"/>
      <c r="D116" s="1"/>
      <c r="E116" s="158"/>
      <c r="F116" s="1"/>
      <c r="G116" s="223" t="s">
        <v>157</v>
      </c>
      <c r="H116" s="175"/>
    </row>
    <row r="117" spans="1:8" ht="12.75">
      <c r="A117" s="243" t="s">
        <v>709</v>
      </c>
      <c r="B117" s="1" t="s">
        <v>158</v>
      </c>
      <c r="C117" s="1"/>
      <c r="D117" s="1"/>
      <c r="E117" s="158"/>
      <c r="F117" s="1"/>
      <c r="G117" s="223" t="s">
        <v>159</v>
      </c>
      <c r="H117" s="175"/>
    </row>
    <row r="118" spans="1:8" ht="12.75">
      <c r="A118" s="243" t="s">
        <v>710</v>
      </c>
      <c r="B118" s="1" t="s">
        <v>162</v>
      </c>
      <c r="C118" s="1"/>
      <c r="D118" s="1"/>
      <c r="E118" s="158"/>
      <c r="F118" s="1"/>
      <c r="G118" s="223" t="s">
        <v>160</v>
      </c>
      <c r="H118" s="175"/>
    </row>
    <row r="119" spans="1:8" ht="12.75">
      <c r="A119" s="243" t="s">
        <v>711</v>
      </c>
      <c r="B119" s="24" t="s">
        <v>754</v>
      </c>
      <c r="C119" s="1"/>
      <c r="D119" s="1"/>
      <c r="E119" s="158"/>
      <c r="F119" s="1"/>
      <c r="G119" s="223" t="s">
        <v>755</v>
      </c>
      <c r="H119" s="175"/>
    </row>
    <row r="120" spans="1:8" ht="12.75">
      <c r="A120" s="243" t="s">
        <v>712</v>
      </c>
      <c r="B120" s="1" t="s">
        <v>163</v>
      </c>
      <c r="C120" s="1"/>
      <c r="D120" s="1"/>
      <c r="E120" s="158"/>
      <c r="F120" s="1"/>
      <c r="G120" s="223" t="s">
        <v>164</v>
      </c>
      <c r="H120" s="175"/>
    </row>
    <row r="121" spans="1:8" ht="12.75">
      <c r="A121" s="243" t="s">
        <v>713</v>
      </c>
      <c r="B121" s="1" t="s">
        <v>165</v>
      </c>
      <c r="C121" s="1"/>
      <c r="D121" s="1"/>
      <c r="E121" s="158"/>
      <c r="F121" s="1"/>
      <c r="G121" s="223" t="s">
        <v>166</v>
      </c>
      <c r="H121" s="175"/>
    </row>
    <row r="122" spans="1:8" ht="12.75">
      <c r="A122" s="243" t="s">
        <v>714</v>
      </c>
      <c r="B122" s="1" t="s">
        <v>169</v>
      </c>
      <c r="C122" s="1"/>
      <c r="D122" s="1"/>
      <c r="E122" s="158"/>
      <c r="F122" s="1"/>
      <c r="G122" s="223" t="s">
        <v>170</v>
      </c>
      <c r="H122" s="175"/>
    </row>
    <row r="123" spans="1:8" ht="12.75">
      <c r="A123" s="243" t="s">
        <v>715</v>
      </c>
      <c r="B123" s="1" t="s">
        <v>171</v>
      </c>
      <c r="C123" s="1"/>
      <c r="D123" s="1"/>
      <c r="E123" s="158"/>
      <c r="F123" s="1"/>
      <c r="G123" s="223" t="s">
        <v>172</v>
      </c>
      <c r="H123" s="175"/>
    </row>
    <row r="124" spans="1:8" ht="12.75">
      <c r="A124" s="243" t="s">
        <v>716</v>
      </c>
      <c r="B124" s="1" t="s">
        <v>173</v>
      </c>
      <c r="C124" s="1"/>
      <c r="D124" s="1"/>
      <c r="E124" s="158"/>
      <c r="F124" s="1"/>
      <c r="G124" s="223" t="s">
        <v>174</v>
      </c>
      <c r="H124" s="175"/>
    </row>
    <row r="125" spans="1:8" ht="12.75">
      <c r="A125" s="243" t="s">
        <v>717</v>
      </c>
      <c r="B125" s="1" t="s">
        <v>183</v>
      </c>
      <c r="C125" s="1"/>
      <c r="D125" s="1"/>
      <c r="E125" s="158"/>
      <c r="F125" s="1"/>
      <c r="G125" s="223" t="s">
        <v>175</v>
      </c>
      <c r="H125" s="175"/>
    </row>
    <row r="126" spans="1:8" ht="12.75">
      <c r="A126" s="243" t="s">
        <v>718</v>
      </c>
      <c r="B126" s="1" t="s">
        <v>176</v>
      </c>
      <c r="C126" s="1"/>
      <c r="D126" s="1"/>
      <c r="E126" s="158"/>
      <c r="F126" s="1"/>
      <c r="G126" s="223" t="s">
        <v>177</v>
      </c>
      <c r="H126" s="175"/>
    </row>
    <row r="127" spans="1:8" ht="12.75">
      <c r="A127" s="243" t="s">
        <v>719</v>
      </c>
      <c r="B127" s="24" t="s">
        <v>184</v>
      </c>
      <c r="C127" s="1"/>
      <c r="D127" s="1"/>
      <c r="E127" s="158"/>
      <c r="F127" s="1"/>
      <c r="G127" s="223" t="s">
        <v>178</v>
      </c>
      <c r="H127" s="175"/>
    </row>
    <row r="128" spans="1:8" ht="12.75">
      <c r="A128" s="243" t="s">
        <v>720</v>
      </c>
      <c r="B128" s="24" t="s">
        <v>179</v>
      </c>
      <c r="C128" s="1"/>
      <c r="D128" s="1"/>
      <c r="E128" s="158"/>
      <c r="F128" s="1"/>
      <c r="G128" s="223" t="s">
        <v>180</v>
      </c>
      <c r="H128" s="175"/>
    </row>
    <row r="129" spans="1:8" ht="12.75">
      <c r="A129" s="243" t="s">
        <v>721</v>
      </c>
      <c r="B129" s="24" t="s">
        <v>185</v>
      </c>
      <c r="C129" s="1"/>
      <c r="D129" s="1"/>
      <c r="E129" s="158"/>
      <c r="F129" s="1"/>
      <c r="G129" s="223" t="s">
        <v>181</v>
      </c>
      <c r="H129" s="175"/>
    </row>
    <row r="130" spans="1:8" ht="12.75">
      <c r="A130" s="243" t="s">
        <v>722</v>
      </c>
      <c r="B130" s="24" t="s">
        <v>186</v>
      </c>
      <c r="C130" s="1"/>
      <c r="D130" s="1"/>
      <c r="E130" s="158"/>
      <c r="F130" s="1"/>
      <c r="G130" s="223" t="s">
        <v>182</v>
      </c>
      <c r="H130" s="175"/>
    </row>
    <row r="131" spans="1:8" ht="12.75">
      <c r="A131" s="243" t="s">
        <v>723</v>
      </c>
      <c r="B131" s="24" t="s">
        <v>187</v>
      </c>
      <c r="C131" s="1"/>
      <c r="D131" s="1"/>
      <c r="E131" s="158"/>
      <c r="F131" s="1"/>
      <c r="G131" s="223" t="s">
        <v>188</v>
      </c>
      <c r="H131" s="175"/>
    </row>
    <row r="132" spans="1:8" ht="12.75">
      <c r="A132" s="243" t="s">
        <v>724</v>
      </c>
      <c r="B132" s="24" t="s">
        <v>189</v>
      </c>
      <c r="C132" s="1"/>
      <c r="D132" s="1"/>
      <c r="E132" s="158"/>
      <c r="F132" s="1"/>
      <c r="G132" s="223" t="s">
        <v>190</v>
      </c>
      <c r="H132" s="175"/>
    </row>
    <row r="133" spans="1:8" ht="12.75">
      <c r="A133" s="243" t="s">
        <v>725</v>
      </c>
      <c r="B133" s="24" t="s">
        <v>191</v>
      </c>
      <c r="C133" s="1"/>
      <c r="D133" s="1"/>
      <c r="E133" s="158"/>
      <c r="F133" s="1"/>
      <c r="G133" s="223" t="s">
        <v>192</v>
      </c>
      <c r="H133" s="175"/>
    </row>
    <row r="134" spans="1:8" ht="12.75">
      <c r="A134" s="243" t="s">
        <v>726</v>
      </c>
      <c r="B134" s="24" t="s">
        <v>193</v>
      </c>
      <c r="C134" s="1"/>
      <c r="D134" s="1"/>
      <c r="E134" s="158"/>
      <c r="F134" s="1"/>
      <c r="G134" s="223" t="s">
        <v>194</v>
      </c>
      <c r="H134" s="175"/>
    </row>
    <row r="135" spans="1:8" ht="12.75">
      <c r="A135" s="243" t="s">
        <v>756</v>
      </c>
      <c r="B135" s="24" t="s">
        <v>195</v>
      </c>
      <c r="C135" s="1"/>
      <c r="D135" s="1"/>
      <c r="E135" s="158"/>
      <c r="F135" s="1"/>
      <c r="G135" s="223" t="s">
        <v>196</v>
      </c>
      <c r="H135" s="175"/>
    </row>
    <row r="136" spans="1:8" ht="13.5" thickBot="1">
      <c r="A136" s="248"/>
      <c r="B136" s="249" t="s">
        <v>322</v>
      </c>
      <c r="C136" s="250"/>
      <c r="D136" s="250"/>
      <c r="E136" s="173"/>
      <c r="F136" s="252" t="s">
        <v>713</v>
      </c>
      <c r="G136" s="253" t="s">
        <v>202</v>
      </c>
      <c r="H136" s="171"/>
    </row>
    <row r="138" ht="15">
      <c r="A138" s="184" t="s">
        <v>697</v>
      </c>
    </row>
    <row r="139" ht="13.5" thickBot="1"/>
    <row r="140" spans="1:8" ht="13.5" thickBot="1">
      <c r="A140" s="176"/>
      <c r="B140" s="177" t="s">
        <v>453</v>
      </c>
      <c r="C140" s="177"/>
      <c r="D140" s="177"/>
      <c r="E140" s="181"/>
      <c r="F140" s="177"/>
      <c r="G140" s="255" t="s">
        <v>197</v>
      </c>
      <c r="H140" s="179"/>
    </row>
    <row r="143" ht="15">
      <c r="A143" s="184" t="s">
        <v>454</v>
      </c>
    </row>
    <row r="144" ht="13.5" thickBot="1"/>
    <row r="145" spans="1:9" ht="15.75">
      <c r="A145" s="276" t="s">
        <v>698</v>
      </c>
      <c r="B145" s="259"/>
      <c r="C145" s="259"/>
      <c r="D145" s="259"/>
      <c r="E145" s="260"/>
      <c r="F145" s="259"/>
      <c r="G145" s="261" t="s">
        <v>365</v>
      </c>
      <c r="H145" s="260"/>
      <c r="I145" s="150"/>
    </row>
    <row r="146" spans="1:9" ht="15">
      <c r="A146" s="277" t="s">
        <v>699</v>
      </c>
      <c r="B146" s="154" t="s">
        <v>702</v>
      </c>
      <c r="C146" s="154"/>
      <c r="D146" s="154"/>
      <c r="E146" s="256"/>
      <c r="F146" s="154"/>
      <c r="G146" s="154" t="s">
        <v>199</v>
      </c>
      <c r="H146" s="256"/>
      <c r="I146" s="150"/>
    </row>
    <row r="147" spans="1:9" ht="15">
      <c r="A147" s="277" t="s">
        <v>700</v>
      </c>
      <c r="B147" s="154" t="s">
        <v>547</v>
      </c>
      <c r="C147" s="154"/>
      <c r="D147" s="154"/>
      <c r="E147" s="256"/>
      <c r="F147" s="154"/>
      <c r="G147" s="154" t="s">
        <v>198</v>
      </c>
      <c r="H147" s="256"/>
      <c r="I147" s="150"/>
    </row>
    <row r="148" spans="1:9" ht="15">
      <c r="A148" s="277" t="s">
        <v>701</v>
      </c>
      <c r="B148" s="154" t="s">
        <v>546</v>
      </c>
      <c r="C148" s="154"/>
      <c r="D148" s="154"/>
      <c r="E148" s="256"/>
      <c r="F148" s="154"/>
      <c r="G148" s="154" t="s">
        <v>200</v>
      </c>
      <c r="H148" s="256"/>
      <c r="I148" s="150"/>
    </row>
    <row r="149" spans="1:9" ht="16.5" thickBot="1">
      <c r="A149" s="280"/>
      <c r="B149" s="257" t="s">
        <v>703</v>
      </c>
      <c r="C149" s="170"/>
      <c r="D149" s="170"/>
      <c r="E149" s="258"/>
      <c r="F149" s="170"/>
      <c r="G149" s="257" t="s">
        <v>201</v>
      </c>
      <c r="H149" s="258"/>
      <c r="I149" s="150"/>
    </row>
    <row r="151" ht="12.75">
      <c r="I151">
        <v>3</v>
      </c>
    </row>
    <row r="152" ht="18">
      <c r="A152" s="163" t="s">
        <v>704</v>
      </c>
    </row>
    <row r="154" ht="15">
      <c r="A154" s="150" t="s">
        <v>705</v>
      </c>
    </row>
    <row r="155" ht="15">
      <c r="A155" s="150" t="s">
        <v>203</v>
      </c>
    </row>
    <row r="156" ht="13.5" thickBot="1"/>
    <row r="157" spans="1:9" ht="15.75">
      <c r="A157" s="276" t="s">
        <v>698</v>
      </c>
      <c r="B157" s="259" t="s">
        <v>727</v>
      </c>
      <c r="C157" s="259"/>
      <c r="D157" s="259"/>
      <c r="E157" s="278"/>
      <c r="F157" s="259"/>
      <c r="G157" s="261" t="s">
        <v>492</v>
      </c>
      <c r="H157" s="260"/>
      <c r="I157" s="164"/>
    </row>
    <row r="158" spans="1:9" ht="15">
      <c r="A158" s="277" t="s">
        <v>699</v>
      </c>
      <c r="B158" s="154" t="s">
        <v>728</v>
      </c>
      <c r="C158" s="154"/>
      <c r="D158" s="154"/>
      <c r="E158" s="279"/>
      <c r="F158" s="154"/>
      <c r="G158" s="275">
        <v>320000</v>
      </c>
      <c r="H158" s="256"/>
      <c r="I158" s="150"/>
    </row>
    <row r="159" spans="1:9" ht="15">
      <c r="A159" s="277" t="s">
        <v>700</v>
      </c>
      <c r="B159" s="154" t="s">
        <v>729</v>
      </c>
      <c r="C159" s="154"/>
      <c r="D159" s="154"/>
      <c r="E159" s="279"/>
      <c r="F159" s="154"/>
      <c r="G159" s="275">
        <v>160000</v>
      </c>
      <c r="H159" s="256"/>
      <c r="I159" s="150"/>
    </row>
    <row r="160" spans="1:9" ht="15">
      <c r="A160" s="277" t="s">
        <v>701</v>
      </c>
      <c r="B160" s="154" t="s">
        <v>730</v>
      </c>
      <c r="C160" s="154"/>
      <c r="D160" s="154"/>
      <c r="E160" s="279"/>
      <c r="F160" s="154"/>
      <c r="G160" s="275">
        <v>217000</v>
      </c>
      <c r="H160" s="256"/>
      <c r="I160" s="150"/>
    </row>
    <row r="161" spans="1:9" ht="15">
      <c r="A161" s="277" t="s">
        <v>706</v>
      </c>
      <c r="B161" s="154" t="s">
        <v>731</v>
      </c>
      <c r="C161" s="154"/>
      <c r="D161" s="154"/>
      <c r="E161" s="279"/>
      <c r="F161" s="154"/>
      <c r="G161" s="275">
        <v>750333</v>
      </c>
      <c r="H161" s="256"/>
      <c r="I161" s="150"/>
    </row>
    <row r="162" spans="1:9" ht="15">
      <c r="A162" s="277"/>
      <c r="B162" s="154" t="s">
        <v>295</v>
      </c>
      <c r="C162" s="154"/>
      <c r="D162" s="154"/>
      <c r="E162" s="279"/>
      <c r="F162" s="154"/>
      <c r="G162" s="275">
        <v>257956</v>
      </c>
      <c r="H162" s="256"/>
      <c r="I162" s="150"/>
    </row>
    <row r="163" spans="1:9" ht="15">
      <c r="A163" s="277" t="s">
        <v>707</v>
      </c>
      <c r="B163" s="154" t="s">
        <v>732</v>
      </c>
      <c r="C163" s="154"/>
      <c r="D163" s="154"/>
      <c r="E163" s="279"/>
      <c r="F163" s="154"/>
      <c r="G163" s="275">
        <v>155000</v>
      </c>
      <c r="H163" s="256"/>
      <c r="I163" s="150"/>
    </row>
    <row r="164" spans="1:9" ht="15">
      <c r="A164" s="277" t="s">
        <v>708</v>
      </c>
      <c r="B164" s="154" t="s">
        <v>733</v>
      </c>
      <c r="C164" s="154"/>
      <c r="D164" s="154"/>
      <c r="E164" s="279"/>
      <c r="F164" s="154"/>
      <c r="G164" s="275">
        <v>20000</v>
      </c>
      <c r="H164" s="256"/>
      <c r="I164" s="150"/>
    </row>
    <row r="165" spans="1:9" ht="15">
      <c r="A165" s="277" t="s">
        <v>709</v>
      </c>
      <c r="B165" s="154" t="s">
        <v>734</v>
      </c>
      <c r="C165" s="154"/>
      <c r="D165" s="154"/>
      <c r="E165" s="279"/>
      <c r="F165" s="154"/>
      <c r="G165" s="275">
        <v>20000</v>
      </c>
      <c r="H165" s="256"/>
      <c r="I165" s="150"/>
    </row>
    <row r="166" spans="1:9" ht="15">
      <c r="A166" s="277" t="s">
        <v>710</v>
      </c>
      <c r="B166" s="154" t="s">
        <v>735</v>
      </c>
      <c r="C166" s="154"/>
      <c r="D166" s="154"/>
      <c r="E166" s="279"/>
      <c r="F166" s="154"/>
      <c r="G166" s="275">
        <v>20000</v>
      </c>
      <c r="H166" s="256"/>
      <c r="I166" s="150"/>
    </row>
    <row r="167" spans="1:9" ht="15">
      <c r="A167" s="277" t="s">
        <v>711</v>
      </c>
      <c r="B167" s="154" t="s">
        <v>736</v>
      </c>
      <c r="C167" s="154"/>
      <c r="D167" s="154"/>
      <c r="E167" s="279"/>
      <c r="F167" s="154"/>
      <c r="G167" s="275">
        <v>10000</v>
      </c>
      <c r="H167" s="256"/>
      <c r="I167" s="150"/>
    </row>
    <row r="168" spans="1:9" ht="15">
      <c r="A168" s="277" t="s">
        <v>712</v>
      </c>
      <c r="B168" s="154" t="s">
        <v>737</v>
      </c>
      <c r="C168" s="154"/>
      <c r="D168" s="154"/>
      <c r="E168" s="279"/>
      <c r="F168" s="154"/>
      <c r="G168" s="275">
        <v>5000</v>
      </c>
      <c r="H168" s="256"/>
      <c r="I168" s="150"/>
    </row>
    <row r="169" spans="1:9" ht="15">
      <c r="A169" s="277" t="s">
        <v>713</v>
      </c>
      <c r="B169" s="154" t="s">
        <v>25</v>
      </c>
      <c r="C169" s="154"/>
      <c r="D169" s="154"/>
      <c r="E169" s="279"/>
      <c r="F169" s="154"/>
      <c r="G169" s="485">
        <v>89271.5</v>
      </c>
      <c r="H169" s="256"/>
      <c r="I169" s="150"/>
    </row>
    <row r="170" spans="1:9" ht="15">
      <c r="A170" s="277" t="s">
        <v>714</v>
      </c>
      <c r="B170" s="154" t="s">
        <v>738</v>
      </c>
      <c r="C170" s="154"/>
      <c r="D170" s="154"/>
      <c r="E170" s="279"/>
      <c r="F170" s="154"/>
      <c r="G170" s="275">
        <v>30000</v>
      </c>
      <c r="H170" s="256"/>
      <c r="I170" s="150"/>
    </row>
    <row r="171" spans="1:9" ht="15">
      <c r="A171" s="277" t="s">
        <v>715</v>
      </c>
      <c r="B171" s="154" t="s">
        <v>24</v>
      </c>
      <c r="C171" s="154"/>
      <c r="D171" s="154"/>
      <c r="E171" s="279"/>
      <c r="F171" s="154"/>
      <c r="G171" s="275">
        <v>15000</v>
      </c>
      <c r="H171" s="256"/>
      <c r="I171" s="150"/>
    </row>
    <row r="172" spans="1:9" ht="15">
      <c r="A172" s="277" t="s">
        <v>716</v>
      </c>
      <c r="B172" s="154" t="s">
        <v>26</v>
      </c>
      <c r="C172" s="154"/>
      <c r="D172" s="154"/>
      <c r="E172" s="279"/>
      <c r="F172" s="154"/>
      <c r="G172" s="275">
        <v>100000</v>
      </c>
      <c r="H172" s="256"/>
      <c r="I172" s="150"/>
    </row>
    <row r="173" spans="1:9" ht="15">
      <c r="A173" s="277" t="s">
        <v>717</v>
      </c>
      <c r="B173" s="154" t="s">
        <v>27</v>
      </c>
      <c r="C173" s="154"/>
      <c r="D173" s="154"/>
      <c r="E173" s="279"/>
      <c r="F173" s="154"/>
      <c r="G173" s="275">
        <v>10000</v>
      </c>
      <c r="H173" s="256"/>
      <c r="I173" s="150"/>
    </row>
    <row r="174" spans="1:9" ht="15">
      <c r="A174" s="277" t="s">
        <v>718</v>
      </c>
      <c r="B174" s="154" t="s">
        <v>28</v>
      </c>
      <c r="C174" s="154"/>
      <c r="D174" s="154"/>
      <c r="E174" s="279"/>
      <c r="F174" s="154"/>
      <c r="G174" s="275">
        <v>5000</v>
      </c>
      <c r="H174" s="256"/>
      <c r="I174" s="150"/>
    </row>
    <row r="175" spans="1:9" ht="15">
      <c r="A175" s="277" t="s">
        <v>719</v>
      </c>
      <c r="B175" s="154" t="s">
        <v>29</v>
      </c>
      <c r="C175" s="154"/>
      <c r="D175" s="154"/>
      <c r="E175" s="279"/>
      <c r="F175" s="154"/>
      <c r="G175" s="485">
        <v>57687.5</v>
      </c>
      <c r="H175" s="256"/>
      <c r="I175" s="150"/>
    </row>
    <row r="176" spans="1:9" ht="15">
      <c r="A176" s="277" t="s">
        <v>720</v>
      </c>
      <c r="B176" s="154" t="s">
        <v>296</v>
      </c>
      <c r="C176" s="154"/>
      <c r="D176" s="154"/>
      <c r="E176" s="279"/>
      <c r="F176" s="154"/>
      <c r="G176" s="275">
        <v>10000</v>
      </c>
      <c r="H176" s="256"/>
      <c r="I176" s="150"/>
    </row>
    <row r="177" spans="1:9" ht="15">
      <c r="A177" s="277" t="s">
        <v>721</v>
      </c>
      <c r="B177" s="139" t="s">
        <v>30</v>
      </c>
      <c r="C177" s="154"/>
      <c r="D177" s="154"/>
      <c r="E177" s="279"/>
      <c r="F177" s="154"/>
      <c r="G177" s="488">
        <v>125437.5</v>
      </c>
      <c r="H177" s="256"/>
      <c r="I177" s="150"/>
    </row>
    <row r="178" spans="1:8" ht="16.5" thickBot="1">
      <c r="A178" s="248"/>
      <c r="B178" s="257" t="s">
        <v>703</v>
      </c>
      <c r="C178" s="250"/>
      <c r="D178" s="250"/>
      <c r="E178" s="173"/>
      <c r="F178" s="250"/>
      <c r="G178" s="486">
        <f>G158+G159+G160+G161+G162+G163+G164+G165+G166+G167+G168+G169+G170+G171+G172+G173+G174+G175+G176+G177</f>
        <v>2377685.5</v>
      </c>
      <c r="H178" s="171"/>
    </row>
    <row r="179" ht="12.75">
      <c r="A179" s="185"/>
    </row>
    <row r="180" ht="12.75">
      <c r="A180" s="185"/>
    </row>
    <row r="181" ht="15">
      <c r="A181" s="186" t="s">
        <v>739</v>
      </c>
    </row>
    <row r="183" ht="15.75">
      <c r="A183" s="187" t="s">
        <v>740</v>
      </c>
    </row>
    <row r="184" ht="15.75">
      <c r="A184" s="187" t="s">
        <v>35</v>
      </c>
    </row>
    <row r="185" ht="15.75">
      <c r="A185" s="187" t="s">
        <v>741</v>
      </c>
    </row>
    <row r="187" ht="15">
      <c r="A187" s="150" t="s">
        <v>31</v>
      </c>
    </row>
    <row r="188" ht="15">
      <c r="A188" s="150" t="s">
        <v>32</v>
      </c>
    </row>
    <row r="189" ht="15">
      <c r="A189" s="150" t="s">
        <v>34</v>
      </c>
    </row>
    <row r="190" spans="1:9" ht="15">
      <c r="A190" s="150" t="s">
        <v>742</v>
      </c>
      <c r="B190" s="150"/>
      <c r="C190" s="150"/>
      <c r="D190" s="150"/>
      <c r="E190" s="150"/>
      <c r="F190" s="150"/>
      <c r="G190" s="150"/>
      <c r="H190" s="150"/>
      <c r="I190" s="150"/>
    </row>
    <row r="191" spans="1:9" ht="15">
      <c r="A191" s="150" t="s">
        <v>743</v>
      </c>
      <c r="B191" s="150"/>
      <c r="C191" s="150"/>
      <c r="D191" s="150"/>
      <c r="E191" s="150"/>
      <c r="F191" s="150"/>
      <c r="G191" s="150"/>
      <c r="H191" s="150"/>
      <c r="I191" s="150"/>
    </row>
    <row r="192" spans="1:9" ht="15">
      <c r="A192" s="150" t="s">
        <v>744</v>
      </c>
      <c r="B192" s="150"/>
      <c r="C192" s="150"/>
      <c r="D192" s="150"/>
      <c r="E192" s="150"/>
      <c r="F192" s="150"/>
      <c r="G192" s="150"/>
      <c r="H192" s="150"/>
      <c r="I192" s="150"/>
    </row>
    <row r="193" spans="1:9" ht="15">
      <c r="A193" s="150" t="s">
        <v>745</v>
      </c>
      <c r="B193" s="150"/>
      <c r="C193" s="150"/>
      <c r="D193" s="150"/>
      <c r="E193" s="150"/>
      <c r="F193" s="150"/>
      <c r="G193" s="150"/>
      <c r="H193" s="150"/>
      <c r="I193" s="150"/>
    </row>
    <row r="194" spans="1:9" ht="15">
      <c r="A194" s="150" t="s">
        <v>33</v>
      </c>
      <c r="B194" s="150"/>
      <c r="C194" s="150"/>
      <c r="D194" s="150"/>
      <c r="E194" s="150"/>
      <c r="F194" s="150"/>
      <c r="G194" s="150"/>
      <c r="H194" s="150"/>
      <c r="I194" s="150"/>
    </row>
    <row r="195" spans="1:9" ht="15">
      <c r="A195" s="150"/>
      <c r="B195" s="150"/>
      <c r="C195" s="150"/>
      <c r="D195" s="150"/>
      <c r="E195" s="150"/>
      <c r="F195" s="150"/>
      <c r="G195" s="150"/>
      <c r="H195" s="150"/>
      <c r="I195" s="188"/>
    </row>
    <row r="196" spans="1:9" ht="15">
      <c r="A196" s="150"/>
      <c r="B196" s="150"/>
      <c r="C196" s="150"/>
      <c r="D196" s="150"/>
      <c r="E196" s="150"/>
      <c r="F196" s="150"/>
      <c r="G196" s="150"/>
      <c r="H196" s="150"/>
      <c r="I196" s="188"/>
    </row>
    <row r="197" spans="1:9" ht="15">
      <c r="A197" s="150"/>
      <c r="B197" s="150"/>
      <c r="C197" s="150"/>
      <c r="D197" s="150"/>
      <c r="E197" s="150"/>
      <c r="F197" s="150"/>
      <c r="G197" s="150"/>
      <c r="H197" s="150"/>
      <c r="I197" s="188"/>
    </row>
    <row r="198" spans="1:11" ht="12.7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</row>
    <row r="199" spans="1:9" ht="12.75">
      <c r="A199" s="188"/>
      <c r="B199" s="188"/>
      <c r="C199" s="188"/>
      <c r="D199" s="188"/>
      <c r="E199" s="188"/>
      <c r="F199" s="188"/>
      <c r="G199" s="188"/>
      <c r="H199" s="188"/>
      <c r="I199" s="188">
        <v>4</v>
      </c>
    </row>
    <row r="200" spans="1:9" ht="15.75">
      <c r="A200" s="580" t="s">
        <v>36</v>
      </c>
      <c r="B200" s="581"/>
      <c r="C200" s="581"/>
      <c r="D200" s="581"/>
      <c r="E200" s="581"/>
      <c r="F200" s="581"/>
      <c r="G200" s="581"/>
      <c r="H200" s="581"/>
      <c r="I200" s="582"/>
    </row>
    <row r="201" spans="1:9" ht="12.75">
      <c r="A201" s="583" t="s">
        <v>748</v>
      </c>
      <c r="B201" s="584"/>
      <c r="C201" s="584"/>
      <c r="D201" s="584"/>
      <c r="E201" s="584"/>
      <c r="F201" s="584"/>
      <c r="G201" s="584"/>
      <c r="H201" s="584"/>
      <c r="I201" s="585"/>
    </row>
    <row r="202" spans="1:9" ht="12.75">
      <c r="A202" s="583" t="s">
        <v>746</v>
      </c>
      <c r="B202" s="584"/>
      <c r="C202" s="584"/>
      <c r="D202" s="584"/>
      <c r="E202" s="584"/>
      <c r="F202" s="584"/>
      <c r="G202" s="584"/>
      <c r="H202" s="584"/>
      <c r="I202" s="585"/>
    </row>
    <row r="203" spans="1:9" ht="12.75">
      <c r="A203" s="583" t="s">
        <v>37</v>
      </c>
      <c r="B203" s="584"/>
      <c r="C203" s="584"/>
      <c r="D203" s="584"/>
      <c r="E203" s="584"/>
      <c r="F203" s="584"/>
      <c r="G203" s="584"/>
      <c r="H203" s="584"/>
      <c r="I203" s="585"/>
    </row>
    <row r="204" spans="1:9" ht="12.75">
      <c r="A204" s="590" t="s">
        <v>747</v>
      </c>
      <c r="B204" s="591"/>
      <c r="C204" s="591"/>
      <c r="D204" s="591"/>
      <c r="E204" s="591"/>
      <c r="F204" s="591"/>
      <c r="G204" s="591"/>
      <c r="H204" s="591"/>
      <c r="I204" s="592"/>
    </row>
    <row r="205" spans="1:9" ht="12" customHeight="1">
      <c r="A205" s="551"/>
      <c r="B205" s="483"/>
      <c r="C205" s="483"/>
      <c r="D205" s="483"/>
      <c r="E205" s="483"/>
      <c r="F205" s="483"/>
      <c r="G205" s="483"/>
      <c r="H205" s="483"/>
      <c r="I205" s="483"/>
    </row>
    <row r="206" spans="1:9" ht="15">
      <c r="A206" s="541" t="s">
        <v>2</v>
      </c>
      <c r="B206" s="542"/>
      <c r="C206" s="542"/>
      <c r="D206" s="542"/>
      <c r="E206" s="542"/>
      <c r="F206" s="542"/>
      <c r="G206" s="542"/>
      <c r="H206" s="542"/>
      <c r="I206" s="542"/>
    </row>
    <row r="207" spans="1:9" ht="15">
      <c r="A207" s="543" t="s">
        <v>794</v>
      </c>
      <c r="B207" s="510"/>
      <c r="C207" s="510"/>
      <c r="D207" s="510"/>
      <c r="E207" s="510"/>
      <c r="F207" s="511"/>
      <c r="G207" s="586" t="s">
        <v>797</v>
      </c>
      <c r="H207" s="587"/>
      <c r="I207" s="554"/>
    </row>
    <row r="208" spans="1:9" ht="15">
      <c r="A208" s="544" t="s">
        <v>795</v>
      </c>
      <c r="B208" s="518"/>
      <c r="C208" s="518"/>
      <c r="D208" s="518"/>
      <c r="E208" s="518"/>
      <c r="F208" s="519"/>
      <c r="G208" s="586" t="s">
        <v>798</v>
      </c>
      <c r="H208" s="587"/>
      <c r="I208" s="554"/>
    </row>
    <row r="209" spans="1:9" ht="15.75">
      <c r="A209" s="545" t="s">
        <v>796</v>
      </c>
      <c r="B209" s="546"/>
      <c r="C209" s="546"/>
      <c r="D209" s="546"/>
      <c r="E209" s="546"/>
      <c r="F209" s="547"/>
      <c r="G209" s="555" t="s">
        <v>799</v>
      </c>
      <c r="H209" s="588"/>
      <c r="I209" s="589"/>
    </row>
    <row r="210" spans="1:9" ht="12.75">
      <c r="A210" s="548" t="s">
        <v>800</v>
      </c>
      <c r="B210" s="549"/>
      <c r="C210" s="549"/>
      <c r="D210" s="549"/>
      <c r="E210" s="549"/>
      <c r="F210" s="549"/>
      <c r="G210" s="550"/>
      <c r="H210" s="550"/>
      <c r="I210" s="550"/>
    </row>
    <row r="211" spans="1:9" ht="12.75">
      <c r="A211" s="548" t="s">
        <v>0</v>
      </c>
      <c r="B211" s="549"/>
      <c r="C211" s="549"/>
      <c r="D211" s="549"/>
      <c r="E211" s="549"/>
      <c r="F211" s="549"/>
      <c r="G211" s="550"/>
      <c r="H211" s="550"/>
      <c r="I211" s="550"/>
    </row>
    <row r="212" spans="1:9" ht="12.75">
      <c r="A212" s="548" t="s">
        <v>1</v>
      </c>
      <c r="B212" s="549"/>
      <c r="C212" s="549"/>
      <c r="D212" s="549"/>
      <c r="E212" s="549"/>
      <c r="F212" s="549"/>
      <c r="G212" s="550"/>
      <c r="H212" s="550"/>
      <c r="I212" s="550"/>
    </row>
    <row r="213" spans="1:9" ht="12.75">
      <c r="A213" s="548" t="s">
        <v>3</v>
      </c>
      <c r="B213" s="549"/>
      <c r="C213" s="549"/>
      <c r="D213" s="549"/>
      <c r="E213" s="549"/>
      <c r="F213" s="549"/>
      <c r="G213" s="550"/>
      <c r="H213" s="550"/>
      <c r="I213" s="550"/>
    </row>
    <row r="214" spans="1:9" s="268" customFormat="1" ht="11.25">
      <c r="A214" s="552"/>
      <c r="B214" s="365"/>
      <c r="C214" s="365"/>
      <c r="D214" s="365"/>
      <c r="E214" s="365"/>
      <c r="F214" s="365"/>
      <c r="G214" s="365"/>
      <c r="H214" s="365"/>
      <c r="I214" s="365"/>
    </row>
    <row r="215" spans="1:9" ht="12.75">
      <c r="A215" s="300" t="s">
        <v>43</v>
      </c>
      <c r="B215" s="301"/>
      <c r="C215" s="301"/>
      <c r="D215" s="301"/>
      <c r="E215" s="301"/>
      <c r="F215" s="301"/>
      <c r="G215" s="301"/>
      <c r="H215" s="301"/>
      <c r="I215" s="302"/>
    </row>
    <row r="216" spans="1:9" ht="12.75">
      <c r="A216" s="271"/>
      <c r="B216" t="s">
        <v>750</v>
      </c>
      <c r="G216" t="s">
        <v>749</v>
      </c>
      <c r="I216" s="198"/>
    </row>
    <row r="217" spans="1:9" ht="14.25">
      <c r="A217" s="298"/>
      <c r="B217" s="182"/>
      <c r="C217" s="182"/>
      <c r="D217" s="182"/>
      <c r="E217" s="182"/>
      <c r="F217" s="182"/>
      <c r="G217" s="182"/>
      <c r="H217" s="182"/>
      <c r="I217" s="183"/>
    </row>
    <row r="218" spans="1:9" ht="15">
      <c r="A218" s="494" t="s">
        <v>46</v>
      </c>
      <c r="B218" s="495"/>
      <c r="C218" s="495"/>
      <c r="D218" s="496">
        <v>354079</v>
      </c>
      <c r="E218" s="494" t="s">
        <v>47</v>
      </c>
      <c r="F218" s="495"/>
      <c r="G218" s="495"/>
      <c r="H218" s="495"/>
      <c r="I218" s="497">
        <v>354079</v>
      </c>
    </row>
    <row r="219" spans="1:9" ht="15">
      <c r="A219" s="265"/>
      <c r="B219" s="182"/>
      <c r="C219" s="182"/>
      <c r="D219" s="489"/>
      <c r="E219" s="265"/>
      <c r="F219" s="182"/>
      <c r="G219" s="182"/>
      <c r="H219" s="182"/>
      <c r="I219" s="491"/>
    </row>
    <row r="220" spans="1:9" ht="15">
      <c r="A220" s="265" t="s">
        <v>61</v>
      </c>
      <c r="B220" s="182"/>
      <c r="C220" s="182"/>
      <c r="D220" s="489">
        <v>307493</v>
      </c>
      <c r="E220" s="265" t="s">
        <v>60</v>
      </c>
      <c r="F220" s="182"/>
      <c r="G220" s="182"/>
      <c r="H220" s="182"/>
      <c r="I220" s="491">
        <v>279437</v>
      </c>
    </row>
    <row r="221" spans="1:9" ht="14.25">
      <c r="A221" s="298" t="s">
        <v>48</v>
      </c>
      <c r="B221" s="182"/>
      <c r="C221" s="182"/>
      <c r="D221" s="182">
        <v>410</v>
      </c>
      <c r="E221" s="298" t="s">
        <v>56</v>
      </c>
      <c r="F221" s="182"/>
      <c r="G221" s="182"/>
      <c r="H221" s="182"/>
      <c r="I221" s="183"/>
    </row>
    <row r="222" spans="1:9" ht="14.25">
      <c r="A222" s="298" t="s">
        <v>49</v>
      </c>
      <c r="B222" s="182"/>
      <c r="C222" s="182"/>
      <c r="D222" s="487">
        <v>67877</v>
      </c>
      <c r="E222" s="298" t="s">
        <v>55</v>
      </c>
      <c r="F222" s="182"/>
      <c r="G222" s="182"/>
      <c r="H222" s="182"/>
      <c r="I222" s="490">
        <v>281472</v>
      </c>
    </row>
    <row r="223" spans="1:9" ht="14.25">
      <c r="A223" s="298" t="s">
        <v>50</v>
      </c>
      <c r="B223" s="182"/>
      <c r="C223" s="182"/>
      <c r="D223" s="487">
        <v>128330</v>
      </c>
      <c r="E223" s="298" t="s">
        <v>57</v>
      </c>
      <c r="F223" s="182"/>
      <c r="G223" s="182"/>
      <c r="H223" s="182"/>
      <c r="I223" s="490">
        <v>-2035</v>
      </c>
    </row>
    <row r="224" spans="1:9" ht="14.25">
      <c r="A224" s="298" t="s">
        <v>51</v>
      </c>
      <c r="B224" s="182"/>
      <c r="C224" s="182"/>
      <c r="D224" s="487">
        <v>1261</v>
      </c>
      <c r="E224" s="298"/>
      <c r="F224" s="182"/>
      <c r="G224" s="182"/>
      <c r="H224" s="182"/>
      <c r="I224" s="183"/>
    </row>
    <row r="225" spans="1:9" ht="14.25">
      <c r="A225" s="298" t="s">
        <v>52</v>
      </c>
      <c r="B225" s="182"/>
      <c r="C225" s="182"/>
      <c r="D225" s="182">
        <v>411</v>
      </c>
      <c r="E225" s="298"/>
      <c r="F225" s="182"/>
      <c r="G225" s="182"/>
      <c r="H225" s="182"/>
      <c r="I225" s="183"/>
    </row>
    <row r="226" spans="1:9" ht="14.25">
      <c r="A226" s="298" t="s">
        <v>53</v>
      </c>
      <c r="B226" s="182"/>
      <c r="C226" s="182"/>
      <c r="D226" s="487">
        <v>47153</v>
      </c>
      <c r="E226" s="298"/>
      <c r="F226" s="182"/>
      <c r="G226" s="182"/>
      <c r="H226" s="182"/>
      <c r="I226" s="183"/>
    </row>
    <row r="227" spans="1:9" ht="14.25">
      <c r="A227" s="298" t="s">
        <v>54</v>
      </c>
      <c r="B227" s="182"/>
      <c r="C227" s="182"/>
      <c r="D227" s="487">
        <v>62051</v>
      </c>
      <c r="E227" s="298"/>
      <c r="F227" s="182"/>
      <c r="G227" s="182"/>
      <c r="H227" s="182"/>
      <c r="I227" s="183"/>
    </row>
    <row r="228" spans="1:9" ht="14.25">
      <c r="A228" s="298"/>
      <c r="B228" s="182"/>
      <c r="C228" s="182"/>
      <c r="D228" s="182"/>
      <c r="E228" s="298"/>
      <c r="F228" s="182"/>
      <c r="G228" s="182"/>
      <c r="H228" s="182"/>
      <c r="I228" s="183"/>
    </row>
    <row r="229" spans="1:9" ht="15">
      <c r="A229" s="265" t="s">
        <v>58</v>
      </c>
      <c r="B229" s="182"/>
      <c r="C229" s="182"/>
      <c r="D229" s="489">
        <v>46586</v>
      </c>
      <c r="E229" s="265" t="s">
        <v>59</v>
      </c>
      <c r="F229" s="182"/>
      <c r="G229" s="182"/>
      <c r="H229" s="182"/>
      <c r="I229" s="491">
        <v>19053</v>
      </c>
    </row>
    <row r="230" spans="1:9" ht="14.25">
      <c r="A230" s="298" t="s">
        <v>44</v>
      </c>
      <c r="B230" s="182"/>
      <c r="C230" s="182"/>
      <c r="D230" s="182"/>
      <c r="E230" s="298" t="s">
        <v>65</v>
      </c>
      <c r="F230" s="182"/>
      <c r="G230" s="182"/>
      <c r="H230" s="182"/>
      <c r="I230" s="490">
        <v>1005</v>
      </c>
    </row>
    <row r="231" spans="1:9" ht="14.25">
      <c r="A231" s="298" t="s">
        <v>62</v>
      </c>
      <c r="B231" s="182"/>
      <c r="C231" s="182"/>
      <c r="D231" s="487">
        <v>38332</v>
      </c>
      <c r="E231" s="298" t="s">
        <v>66</v>
      </c>
      <c r="F231" s="182"/>
      <c r="G231" s="182"/>
      <c r="H231" s="182"/>
      <c r="I231" s="490">
        <v>12497</v>
      </c>
    </row>
    <row r="232" spans="1:9" ht="14.25">
      <c r="A232" s="298" t="s">
        <v>63</v>
      </c>
      <c r="B232" s="182"/>
      <c r="C232" s="182"/>
      <c r="D232" s="487">
        <v>4227</v>
      </c>
      <c r="E232" s="298" t="s">
        <v>67</v>
      </c>
      <c r="F232" s="182"/>
      <c r="G232" s="182"/>
      <c r="H232" s="182"/>
      <c r="I232" s="490">
        <v>3184</v>
      </c>
    </row>
    <row r="233" spans="1:9" ht="14.25">
      <c r="A233" s="298" t="s">
        <v>64</v>
      </c>
      <c r="B233" s="182"/>
      <c r="C233" s="182"/>
      <c r="D233" s="487">
        <v>4027</v>
      </c>
      <c r="E233" s="298" t="s">
        <v>68</v>
      </c>
      <c r="F233" s="182"/>
      <c r="G233" s="182"/>
      <c r="H233" s="182"/>
      <c r="I233" s="490">
        <v>2367</v>
      </c>
    </row>
    <row r="234" spans="1:9" ht="14.25">
      <c r="A234" s="298"/>
      <c r="B234" s="182"/>
      <c r="C234" s="182"/>
      <c r="D234" s="182"/>
      <c r="E234" s="298"/>
      <c r="F234" s="182"/>
      <c r="G234" s="182"/>
      <c r="H234" s="182"/>
      <c r="I234" s="183"/>
    </row>
    <row r="235" spans="1:9" ht="15">
      <c r="A235" s="298"/>
      <c r="B235" s="182"/>
      <c r="C235" s="182"/>
      <c r="D235" s="182"/>
      <c r="E235" s="265" t="s">
        <v>69</v>
      </c>
      <c r="F235" s="182"/>
      <c r="G235" s="182"/>
      <c r="H235" s="182"/>
      <c r="I235" s="491">
        <v>55589</v>
      </c>
    </row>
    <row r="236" spans="1:9" ht="14.25">
      <c r="A236" s="298"/>
      <c r="B236" s="182"/>
      <c r="C236" s="182"/>
      <c r="D236" s="182"/>
      <c r="E236" s="298" t="s">
        <v>70</v>
      </c>
      <c r="F236" s="182"/>
      <c r="G236" s="182"/>
      <c r="H236" s="182"/>
      <c r="I236" s="490">
        <v>55589</v>
      </c>
    </row>
    <row r="237" spans="1:9" ht="14.25">
      <c r="A237" s="298"/>
      <c r="B237" s="182"/>
      <c r="C237" s="182"/>
      <c r="D237" s="183"/>
      <c r="E237" s="182"/>
      <c r="F237" s="182"/>
      <c r="G237" s="182"/>
      <c r="H237" s="182"/>
      <c r="I237" s="490"/>
    </row>
    <row r="238" spans="1:9" ht="15.75">
      <c r="A238" s="199" t="s">
        <v>71</v>
      </c>
      <c r="B238" s="162"/>
      <c r="C238" s="162"/>
      <c r="D238" s="493">
        <v>354079</v>
      </c>
      <c r="E238" s="492" t="s">
        <v>72</v>
      </c>
      <c r="F238" s="162"/>
      <c r="G238" s="162"/>
      <c r="H238" s="162"/>
      <c r="I238" s="493">
        <v>354079</v>
      </c>
    </row>
    <row r="239" s="268" customFormat="1" ht="11.25"/>
    <row r="240" spans="1:9" ht="15.75">
      <c r="A240" s="200" t="s">
        <v>751</v>
      </c>
      <c r="B240" s="202"/>
      <c r="C240" s="202"/>
      <c r="D240" s="206"/>
      <c r="E240" s="203"/>
      <c r="F240" s="60"/>
      <c r="G240" s="60"/>
      <c r="H240" s="60"/>
      <c r="I240" s="198"/>
    </row>
    <row r="241" spans="1:9" ht="15">
      <c r="A241" s="211" t="s">
        <v>752</v>
      </c>
      <c r="B241" s="233"/>
      <c r="C241" s="233"/>
      <c r="D241" s="234"/>
      <c r="E241" s="204" t="s">
        <v>753</v>
      </c>
      <c r="F241" s="1"/>
      <c r="G241" s="1"/>
      <c r="H241" s="1"/>
      <c r="I241" s="158"/>
    </row>
    <row r="242" spans="1:9" ht="14.25">
      <c r="A242" s="201"/>
      <c r="B242" s="1"/>
      <c r="C242" s="1"/>
      <c r="D242" s="158"/>
      <c r="E242" s="182" t="s">
        <v>45</v>
      </c>
      <c r="F242" s="1"/>
      <c r="G242" s="1"/>
      <c r="H242" s="1"/>
      <c r="I242" s="158"/>
    </row>
    <row r="243" spans="1:9" ht="14.25">
      <c r="A243" s="201"/>
      <c r="B243" s="1"/>
      <c r="C243" s="1"/>
      <c r="D243" s="158"/>
      <c r="E243" s="182" t="s">
        <v>11</v>
      </c>
      <c r="F243" s="1"/>
      <c r="G243" s="1"/>
      <c r="H243" s="1"/>
      <c r="I243" s="158"/>
    </row>
    <row r="244" spans="1:9" ht="14.25">
      <c r="A244" s="201"/>
      <c r="B244" s="1"/>
      <c r="C244" s="1"/>
      <c r="D244" s="158"/>
      <c r="E244" s="182" t="s">
        <v>141</v>
      </c>
      <c r="F244" s="1"/>
      <c r="G244" s="1"/>
      <c r="H244" s="1"/>
      <c r="I244" s="158"/>
    </row>
    <row r="245" spans="1:9" ht="14.25">
      <c r="A245" s="201"/>
      <c r="B245" s="1"/>
      <c r="C245" s="1"/>
      <c r="D245" s="158"/>
      <c r="E245" s="182" t="s">
        <v>142</v>
      </c>
      <c r="F245" s="1"/>
      <c r="G245" s="1"/>
      <c r="H245" s="1"/>
      <c r="I245" s="158"/>
    </row>
    <row r="246" spans="1:9" ht="14.25">
      <c r="A246" s="201"/>
      <c r="B246" s="1"/>
      <c r="C246" s="1"/>
      <c r="D246" s="158"/>
      <c r="E246" s="182" t="s">
        <v>143</v>
      </c>
      <c r="F246" s="1"/>
      <c r="G246" s="1"/>
      <c r="H246" s="1"/>
      <c r="I246" s="158"/>
    </row>
    <row r="247" spans="1:9" ht="14.25">
      <c r="A247" s="201"/>
      <c r="B247" s="1"/>
      <c r="C247" s="1"/>
      <c r="D247" s="158"/>
      <c r="E247" s="182" t="s">
        <v>144</v>
      </c>
      <c r="F247" s="1"/>
      <c r="G247" s="1"/>
      <c r="H247" s="1"/>
      <c r="I247" s="158"/>
    </row>
    <row r="248" spans="1:9" ht="14.25">
      <c r="A248" s="201"/>
      <c r="B248" s="1"/>
      <c r="C248" s="1"/>
      <c r="D248" s="158"/>
      <c r="E248" s="182" t="s">
        <v>145</v>
      </c>
      <c r="F248" s="1"/>
      <c r="G248" s="1"/>
      <c r="H248" s="1"/>
      <c r="I248" s="158"/>
    </row>
    <row r="249" spans="1:9" ht="14.25">
      <c r="A249" s="201"/>
      <c r="B249" s="1"/>
      <c r="C249" s="1"/>
      <c r="D249" s="158"/>
      <c r="E249" s="182" t="s">
        <v>146</v>
      </c>
      <c r="F249" s="1"/>
      <c r="G249" s="1"/>
      <c r="H249" s="1"/>
      <c r="I249" s="158"/>
    </row>
    <row r="250" spans="1:9" ht="14.25">
      <c r="A250" s="201"/>
      <c r="B250" s="1"/>
      <c r="C250" s="1"/>
      <c r="D250" s="158"/>
      <c r="E250" s="182"/>
      <c r="F250" s="1"/>
      <c r="G250" s="1"/>
      <c r="H250" s="1"/>
      <c r="I250" s="158">
        <v>14</v>
      </c>
    </row>
    <row r="251" spans="1:9" ht="15">
      <c r="A251" s="200" t="s">
        <v>243</v>
      </c>
      <c r="B251" s="60"/>
      <c r="C251" s="60"/>
      <c r="D251" s="198"/>
      <c r="E251" s="505" t="s">
        <v>205</v>
      </c>
      <c r="F251" s="60"/>
      <c r="G251" s="60"/>
      <c r="H251" s="60"/>
      <c r="I251" s="198"/>
    </row>
    <row r="252" spans="1:9" ht="15">
      <c r="A252" s="211" t="s">
        <v>752</v>
      </c>
      <c r="B252" s="191"/>
      <c r="C252" s="191"/>
      <c r="D252" s="192"/>
      <c r="E252" s="182" t="s">
        <v>206</v>
      </c>
      <c r="F252" s="1"/>
      <c r="G252" s="1"/>
      <c r="H252" s="1"/>
      <c r="I252" s="158"/>
    </row>
    <row r="253" spans="1:9" ht="14.25">
      <c r="A253" s="201"/>
      <c r="B253" s="1"/>
      <c r="C253" s="1"/>
      <c r="D253" s="158"/>
      <c r="E253" s="182" t="s">
        <v>147</v>
      </c>
      <c r="F253" s="1"/>
      <c r="G253" s="1"/>
      <c r="H253" s="1"/>
      <c r="I253" s="158"/>
    </row>
    <row r="254" spans="1:9" ht="14.25">
      <c r="A254" s="201"/>
      <c r="B254" s="1"/>
      <c r="C254" s="1"/>
      <c r="D254" s="158"/>
      <c r="E254" s="182" t="s">
        <v>204</v>
      </c>
      <c r="F254" s="1"/>
      <c r="G254" s="1"/>
      <c r="H254" s="1"/>
      <c r="I254" s="158"/>
    </row>
    <row r="255" spans="1:9" ht="14.25">
      <c r="A255" s="201"/>
      <c r="B255" s="1"/>
      <c r="C255" s="1"/>
      <c r="D255" s="158"/>
      <c r="E255" s="182" t="s">
        <v>451</v>
      </c>
      <c r="F255" s="1"/>
      <c r="G255" s="1"/>
      <c r="H255" s="1"/>
      <c r="I255" s="158"/>
    </row>
    <row r="256" spans="1:9" ht="14.25">
      <c r="A256" s="201"/>
      <c r="B256" s="1"/>
      <c r="C256" s="1"/>
      <c r="D256" s="158"/>
      <c r="E256" s="182" t="s">
        <v>12</v>
      </c>
      <c r="F256" s="1"/>
      <c r="G256" s="1"/>
      <c r="H256" s="1"/>
      <c r="I256" s="158"/>
    </row>
    <row r="257" spans="1:9" ht="14.25">
      <c r="A257" s="201"/>
      <c r="B257" s="1"/>
      <c r="C257" s="1"/>
      <c r="D257" s="158"/>
      <c r="E257" s="182" t="s">
        <v>13</v>
      </c>
      <c r="F257" s="1"/>
      <c r="G257" s="1"/>
      <c r="H257" s="1"/>
      <c r="I257" s="158"/>
    </row>
    <row r="258" spans="1:9" ht="14.25">
      <c r="A258" s="201"/>
      <c r="B258" s="1"/>
      <c r="C258" s="1"/>
      <c r="D258" s="158"/>
      <c r="E258" s="182" t="s">
        <v>14</v>
      </c>
      <c r="F258" s="1"/>
      <c r="G258" s="1"/>
      <c r="H258" s="1"/>
      <c r="I258" s="158"/>
    </row>
    <row r="259" spans="1:9" ht="14.25">
      <c r="A259" s="201"/>
      <c r="B259" s="1"/>
      <c r="C259" s="1"/>
      <c r="D259" s="158"/>
      <c r="E259" s="182" t="s">
        <v>15</v>
      </c>
      <c r="F259" s="1"/>
      <c r="G259" s="1"/>
      <c r="H259" s="1"/>
      <c r="I259" s="158"/>
    </row>
    <row r="260" spans="1:9" ht="14.25">
      <c r="A260" s="201"/>
      <c r="B260" s="1"/>
      <c r="C260" s="1"/>
      <c r="D260" s="158"/>
      <c r="E260" s="182" t="s">
        <v>16</v>
      </c>
      <c r="F260" s="1"/>
      <c r="G260" s="1"/>
      <c r="H260" s="1"/>
      <c r="I260" s="158"/>
    </row>
    <row r="261" spans="1:9" ht="14.25">
      <c r="A261" s="201"/>
      <c r="B261" s="1"/>
      <c r="C261" s="1"/>
      <c r="D261" s="158"/>
      <c r="E261" s="182" t="s">
        <v>19</v>
      </c>
      <c r="F261" s="1"/>
      <c r="G261" s="1"/>
      <c r="H261" s="1"/>
      <c r="I261" s="158"/>
    </row>
    <row r="262" spans="1:9" ht="14.25">
      <c r="A262" s="201"/>
      <c r="B262" s="1"/>
      <c r="C262" s="1"/>
      <c r="D262" s="158"/>
      <c r="E262" s="182" t="s">
        <v>17</v>
      </c>
      <c r="F262" s="1"/>
      <c r="G262" s="1"/>
      <c r="H262" s="1"/>
      <c r="I262" s="158"/>
    </row>
    <row r="263" spans="1:9" ht="14.25">
      <c r="A263" s="201"/>
      <c r="B263" s="1"/>
      <c r="C263" s="1"/>
      <c r="D263" s="158"/>
      <c r="E263" s="182" t="s">
        <v>18</v>
      </c>
      <c r="F263" s="1"/>
      <c r="G263" s="1"/>
      <c r="H263" s="1"/>
      <c r="I263" s="158"/>
    </row>
    <row r="264" spans="1:9" ht="14.25">
      <c r="A264" s="201"/>
      <c r="B264" s="1"/>
      <c r="C264" s="1"/>
      <c r="D264" s="158"/>
      <c r="E264" s="182" t="s">
        <v>20</v>
      </c>
      <c r="F264" s="1"/>
      <c r="G264" s="1"/>
      <c r="H264" s="1"/>
      <c r="I264" s="158"/>
    </row>
    <row r="265" spans="1:9" ht="14.25">
      <c r="A265" s="201"/>
      <c r="B265" s="1"/>
      <c r="C265" s="1"/>
      <c r="D265" s="158"/>
      <c r="E265" s="182" t="s">
        <v>21</v>
      </c>
      <c r="F265" s="1"/>
      <c r="G265" s="1"/>
      <c r="H265" s="1"/>
      <c r="I265" s="158"/>
    </row>
    <row r="266" spans="1:9" ht="14.25">
      <c r="A266" s="201"/>
      <c r="B266" s="1"/>
      <c r="C266" s="1"/>
      <c r="D266" s="158"/>
      <c r="E266" s="182" t="s">
        <v>22</v>
      </c>
      <c r="F266" s="1"/>
      <c r="G266" s="1"/>
      <c r="H266" s="1"/>
      <c r="I266" s="158"/>
    </row>
    <row r="267" spans="1:9" ht="14.25">
      <c r="A267" s="201"/>
      <c r="B267" s="1"/>
      <c r="C267" s="1"/>
      <c r="D267" s="158"/>
      <c r="E267" s="182" t="s">
        <v>23</v>
      </c>
      <c r="F267" s="1"/>
      <c r="G267" s="1"/>
      <c r="H267" s="1"/>
      <c r="I267" s="158"/>
    </row>
    <row r="268" spans="1:9" ht="14.25">
      <c r="A268" s="201"/>
      <c r="B268" s="1"/>
      <c r="C268" s="1"/>
      <c r="D268" s="158"/>
      <c r="E268" s="182" t="s">
        <v>137</v>
      </c>
      <c r="F268" s="1"/>
      <c r="G268" s="1"/>
      <c r="H268" s="1"/>
      <c r="I268" s="158"/>
    </row>
    <row r="269" spans="1:9" ht="14.25">
      <c r="A269" s="201"/>
      <c r="B269" s="1"/>
      <c r="C269" s="1"/>
      <c r="D269" s="158"/>
      <c r="E269" s="182" t="s">
        <v>138</v>
      </c>
      <c r="F269" s="1"/>
      <c r="G269" s="1"/>
      <c r="H269" s="1"/>
      <c r="I269" s="158"/>
    </row>
    <row r="270" spans="1:9" ht="14.25">
      <c r="A270" s="201"/>
      <c r="B270" s="1"/>
      <c r="C270" s="1"/>
      <c r="D270" s="158"/>
      <c r="E270" s="182" t="s">
        <v>139</v>
      </c>
      <c r="F270" s="1"/>
      <c r="G270" s="1"/>
      <c r="H270" s="1"/>
      <c r="I270" s="158"/>
    </row>
    <row r="271" spans="1:9" ht="14.25">
      <c r="A271" s="201"/>
      <c r="B271" s="1"/>
      <c r="C271" s="1"/>
      <c r="D271" s="158"/>
      <c r="E271" s="182" t="s">
        <v>140</v>
      </c>
      <c r="F271" s="1"/>
      <c r="G271" s="1"/>
      <c r="H271" s="1"/>
      <c r="I271" s="158"/>
    </row>
    <row r="272" spans="1:9" ht="14.25">
      <c r="A272" s="201"/>
      <c r="B272" s="1"/>
      <c r="C272" s="1"/>
      <c r="D272" s="158"/>
      <c r="E272" s="182" t="s">
        <v>509</v>
      </c>
      <c r="F272" s="1"/>
      <c r="G272" s="1"/>
      <c r="H272" s="1"/>
      <c r="I272" s="158"/>
    </row>
    <row r="273" spans="1:9" ht="14.25">
      <c r="A273" s="201"/>
      <c r="B273" s="1"/>
      <c r="C273" s="1"/>
      <c r="D273" s="158"/>
      <c r="E273" s="182" t="s">
        <v>510</v>
      </c>
      <c r="F273" s="1"/>
      <c r="G273" s="1"/>
      <c r="H273" s="1"/>
      <c r="I273" s="158"/>
    </row>
    <row r="274" spans="1:9" ht="14.25">
      <c r="A274" s="201"/>
      <c r="B274" s="1"/>
      <c r="C274" s="1"/>
      <c r="D274" s="158"/>
      <c r="E274" s="182" t="s">
        <v>511</v>
      </c>
      <c r="F274" s="1"/>
      <c r="G274" s="1"/>
      <c r="H274" s="1"/>
      <c r="I274" s="158"/>
    </row>
    <row r="275" spans="1:9" ht="14.25">
      <c r="A275" s="201"/>
      <c r="B275" s="1"/>
      <c r="C275" s="1"/>
      <c r="D275" s="158"/>
      <c r="E275" s="182" t="s">
        <v>512</v>
      </c>
      <c r="F275" s="1"/>
      <c r="G275" s="1"/>
      <c r="H275" s="1"/>
      <c r="I275" s="158"/>
    </row>
    <row r="276" spans="1:9" ht="14.25">
      <c r="A276" s="201"/>
      <c r="B276" s="1"/>
      <c r="C276" s="1"/>
      <c r="D276" s="158"/>
      <c r="E276" s="182" t="s">
        <v>513</v>
      </c>
      <c r="F276" s="1"/>
      <c r="G276" s="1"/>
      <c r="H276" s="1"/>
      <c r="I276" s="158"/>
    </row>
    <row r="277" spans="1:9" ht="14.25">
      <c r="A277" s="201"/>
      <c r="B277" s="1"/>
      <c r="C277" s="1"/>
      <c r="D277" s="158"/>
      <c r="E277" s="182" t="s">
        <v>22</v>
      </c>
      <c r="F277" s="1"/>
      <c r="G277" s="1"/>
      <c r="H277" s="1"/>
      <c r="I277" s="158"/>
    </row>
    <row r="278" spans="1:9" ht="14.25">
      <c r="A278" s="201"/>
      <c r="B278" s="1"/>
      <c r="C278" s="1"/>
      <c r="D278" s="158"/>
      <c r="E278" s="182" t="s">
        <v>23</v>
      </c>
      <c r="F278" s="1"/>
      <c r="G278" s="1"/>
      <c r="H278" s="1"/>
      <c r="I278" s="158"/>
    </row>
    <row r="279" spans="1:9" ht="14.25">
      <c r="A279" s="201"/>
      <c r="B279" s="1"/>
      <c r="C279" s="1"/>
      <c r="D279" s="158"/>
      <c r="E279" s="182" t="s">
        <v>137</v>
      </c>
      <c r="F279" s="1"/>
      <c r="G279" s="1"/>
      <c r="H279" s="1"/>
      <c r="I279" s="158"/>
    </row>
    <row r="280" spans="1:9" ht="14.25">
      <c r="A280" s="201"/>
      <c r="B280" s="1"/>
      <c r="C280" s="1"/>
      <c r="D280" s="158"/>
      <c r="E280" s="182" t="s">
        <v>514</v>
      </c>
      <c r="F280" s="1"/>
      <c r="G280" s="1"/>
      <c r="H280" s="1"/>
      <c r="I280" s="158"/>
    </row>
    <row r="281" spans="1:9" ht="14.25">
      <c r="A281" s="201"/>
      <c r="B281" s="1"/>
      <c r="C281" s="1"/>
      <c r="D281" s="158"/>
      <c r="E281" s="182" t="s">
        <v>319</v>
      </c>
      <c r="F281" s="1"/>
      <c r="G281" s="1"/>
      <c r="H281" s="1"/>
      <c r="I281" s="158"/>
    </row>
    <row r="282" spans="1:9" ht="14.25">
      <c r="A282" s="201"/>
      <c r="B282" s="1"/>
      <c r="C282" s="1"/>
      <c r="D282" s="158"/>
      <c r="E282" s="182" t="s">
        <v>320</v>
      </c>
      <c r="F282" s="1"/>
      <c r="G282" s="1"/>
      <c r="H282" s="1"/>
      <c r="I282" s="158"/>
    </row>
    <row r="283" spans="1:9" ht="14.25">
      <c r="A283" s="201"/>
      <c r="B283" s="1"/>
      <c r="C283" s="1"/>
      <c r="D283" s="158"/>
      <c r="E283" s="182" t="s">
        <v>73</v>
      </c>
      <c r="F283" s="1"/>
      <c r="G283" s="1"/>
      <c r="H283" s="1"/>
      <c r="I283" s="158"/>
    </row>
    <row r="284" spans="1:9" ht="14.25">
      <c r="A284" s="201"/>
      <c r="B284" s="1"/>
      <c r="C284" s="1"/>
      <c r="D284" s="158"/>
      <c r="E284" s="182" t="s">
        <v>74</v>
      </c>
      <c r="F284" s="1"/>
      <c r="G284" s="1"/>
      <c r="H284" s="1"/>
      <c r="I284" s="158"/>
    </row>
    <row r="285" spans="1:9" ht="14.25">
      <c r="A285" s="201"/>
      <c r="B285" s="1"/>
      <c r="C285" s="1"/>
      <c r="D285" s="158"/>
      <c r="E285" s="182" t="s">
        <v>75</v>
      </c>
      <c r="F285" s="1"/>
      <c r="G285" s="1"/>
      <c r="H285" s="1"/>
      <c r="I285" s="158"/>
    </row>
    <row r="286" spans="1:9" ht="14.25">
      <c r="A286" s="201"/>
      <c r="B286" s="1"/>
      <c r="C286" s="1"/>
      <c r="D286" s="158"/>
      <c r="E286" s="182" t="s">
        <v>76</v>
      </c>
      <c r="F286" s="1"/>
      <c r="G286" s="1"/>
      <c r="H286" s="1"/>
      <c r="I286" s="158"/>
    </row>
    <row r="287" spans="1:9" ht="14.25">
      <c r="A287" s="201"/>
      <c r="B287" s="1"/>
      <c r="C287" s="1"/>
      <c r="D287" s="158"/>
      <c r="E287" s="182" t="s">
        <v>77</v>
      </c>
      <c r="F287" s="1"/>
      <c r="G287" s="1"/>
      <c r="H287" s="1"/>
      <c r="I287" s="158"/>
    </row>
    <row r="288" spans="1:9" ht="14.25">
      <c r="A288" s="201"/>
      <c r="B288" s="1"/>
      <c r="C288" s="1"/>
      <c r="D288" s="158"/>
      <c r="E288" s="182" t="s">
        <v>78</v>
      </c>
      <c r="F288" s="1"/>
      <c r="G288" s="1"/>
      <c r="H288" s="1"/>
      <c r="I288" s="158"/>
    </row>
    <row r="289" spans="1:9" ht="14.25">
      <c r="A289" s="201"/>
      <c r="B289" s="1"/>
      <c r="C289" s="1"/>
      <c r="D289" s="158"/>
      <c r="E289" s="182" t="s">
        <v>79</v>
      </c>
      <c r="F289" s="1"/>
      <c r="G289" s="1"/>
      <c r="H289" s="1"/>
      <c r="I289" s="158"/>
    </row>
    <row r="290" spans="1:9" ht="15">
      <c r="A290" s="201"/>
      <c r="B290" s="1"/>
      <c r="C290" s="1"/>
      <c r="D290" s="158"/>
      <c r="E290" s="204" t="s">
        <v>207</v>
      </c>
      <c r="F290" s="1"/>
      <c r="G290" s="1"/>
      <c r="H290" s="1"/>
      <c r="I290" s="158"/>
    </row>
    <row r="291" spans="1:9" ht="14.25">
      <c r="A291" s="201"/>
      <c r="B291" s="1"/>
      <c r="C291" s="1"/>
      <c r="D291" s="158"/>
      <c r="E291" s="182" t="s">
        <v>208</v>
      </c>
      <c r="F291" s="1"/>
      <c r="G291" s="1"/>
      <c r="H291" s="1"/>
      <c r="I291" s="158"/>
    </row>
    <row r="292" spans="1:9" ht="14.25">
      <c r="A292" s="201"/>
      <c r="B292" s="1"/>
      <c r="C292" s="1"/>
      <c r="D292" s="158"/>
      <c r="E292" s="182" t="s">
        <v>209</v>
      </c>
      <c r="F292" s="1"/>
      <c r="G292" s="1"/>
      <c r="H292" s="1"/>
      <c r="I292" s="158"/>
    </row>
    <row r="293" spans="1:9" ht="14.25">
      <c r="A293" s="201"/>
      <c r="B293" s="1"/>
      <c r="C293" s="1"/>
      <c r="D293" s="158"/>
      <c r="E293" s="182" t="s">
        <v>212</v>
      </c>
      <c r="F293" s="1"/>
      <c r="G293" s="1"/>
      <c r="H293" s="1"/>
      <c r="I293" s="158"/>
    </row>
    <row r="294" spans="1:9" ht="14.25">
      <c r="A294" s="201"/>
      <c r="B294" s="1"/>
      <c r="C294" s="1"/>
      <c r="D294" s="158"/>
      <c r="E294" s="182" t="s">
        <v>232</v>
      </c>
      <c r="F294" s="1"/>
      <c r="G294" s="1"/>
      <c r="H294" s="1"/>
      <c r="I294" s="158"/>
    </row>
    <row r="295" spans="1:9" ht="14.25">
      <c r="A295" s="201"/>
      <c r="B295" s="1"/>
      <c r="C295" s="1"/>
      <c r="D295" s="158"/>
      <c r="E295" s="182" t="s">
        <v>233</v>
      </c>
      <c r="F295" s="1"/>
      <c r="G295" s="1"/>
      <c r="H295" s="1"/>
      <c r="I295" s="158"/>
    </row>
    <row r="296" spans="1:9" ht="14.25">
      <c r="A296" s="201"/>
      <c r="B296" s="1"/>
      <c r="C296" s="1"/>
      <c r="D296" s="158"/>
      <c r="E296" s="298" t="s">
        <v>234</v>
      </c>
      <c r="F296" s="1"/>
      <c r="G296" s="1"/>
      <c r="H296" s="1"/>
      <c r="I296" s="158"/>
    </row>
    <row r="297" spans="1:9" ht="14.25">
      <c r="A297" s="201"/>
      <c r="B297" s="1"/>
      <c r="C297" s="1"/>
      <c r="D297" s="158"/>
      <c r="E297" s="182" t="s">
        <v>235</v>
      </c>
      <c r="F297" s="1"/>
      <c r="G297" s="1"/>
      <c r="H297" s="1"/>
      <c r="I297" s="158"/>
    </row>
    <row r="298" spans="1:9" ht="14.25">
      <c r="A298" s="201"/>
      <c r="B298" s="1"/>
      <c r="C298" s="1"/>
      <c r="D298" s="158"/>
      <c r="E298" s="182"/>
      <c r="F298" s="1"/>
      <c r="G298" s="1"/>
      <c r="H298" s="1"/>
      <c r="I298" s="158"/>
    </row>
    <row r="299" spans="1:9" ht="14.25">
      <c r="A299" s="201"/>
      <c r="B299" s="1"/>
      <c r="C299" s="1"/>
      <c r="D299" s="158"/>
      <c r="E299" s="182"/>
      <c r="F299" s="1"/>
      <c r="G299" s="1"/>
      <c r="H299" s="1"/>
      <c r="I299" s="158"/>
    </row>
    <row r="300" spans="1:9" ht="14.25">
      <c r="A300" s="1"/>
      <c r="B300" s="1"/>
      <c r="C300" s="1"/>
      <c r="D300" s="1"/>
      <c r="E300" s="182"/>
      <c r="F300" s="1"/>
      <c r="G300" s="1"/>
      <c r="H300" s="1"/>
      <c r="I300" s="1">
        <v>15</v>
      </c>
    </row>
    <row r="301" spans="1:9" ht="15">
      <c r="A301" s="200" t="s">
        <v>243</v>
      </c>
      <c r="B301" s="60"/>
      <c r="C301" s="60"/>
      <c r="D301" s="198"/>
      <c r="E301" s="505" t="s">
        <v>240</v>
      </c>
      <c r="F301" s="60"/>
      <c r="G301" s="60"/>
      <c r="H301" s="60"/>
      <c r="I301" s="198"/>
    </row>
    <row r="302" spans="1:9" ht="15">
      <c r="A302" s="211" t="s">
        <v>752</v>
      </c>
      <c r="B302" s="191"/>
      <c r="C302" s="191"/>
      <c r="D302" s="192"/>
      <c r="E302" s="182" t="s">
        <v>236</v>
      </c>
      <c r="F302" s="1"/>
      <c r="G302" s="1"/>
      <c r="H302" s="1"/>
      <c r="I302" s="158"/>
    </row>
    <row r="303" spans="1:9" ht="14.25">
      <c r="A303" s="201"/>
      <c r="B303" s="1"/>
      <c r="C303" s="1"/>
      <c r="D303" s="158"/>
      <c r="E303" s="182" t="s">
        <v>237</v>
      </c>
      <c r="F303" s="1"/>
      <c r="G303" s="1"/>
      <c r="H303" s="1"/>
      <c r="I303" s="158"/>
    </row>
    <row r="304" spans="1:9" ht="14.25">
      <c r="A304" s="201"/>
      <c r="B304" s="1"/>
      <c r="C304" s="1"/>
      <c r="D304" s="158"/>
      <c r="E304" s="182" t="s">
        <v>238</v>
      </c>
      <c r="F304" s="1"/>
      <c r="G304" s="1"/>
      <c r="H304" s="1"/>
      <c r="I304" s="158"/>
    </row>
    <row r="305" spans="1:9" ht="14.25">
      <c r="A305" s="201"/>
      <c r="B305" s="1"/>
      <c r="C305" s="1"/>
      <c r="D305" s="158"/>
      <c r="E305" s="182" t="s">
        <v>239</v>
      </c>
      <c r="F305" s="1"/>
      <c r="G305" s="1"/>
      <c r="H305" s="1"/>
      <c r="I305" s="158"/>
    </row>
    <row r="306" spans="1:9" ht="15">
      <c r="A306" s="265"/>
      <c r="B306" s="1"/>
      <c r="C306" s="1"/>
      <c r="D306" s="158"/>
      <c r="E306" s="182" t="s">
        <v>80</v>
      </c>
      <c r="F306" s="1"/>
      <c r="G306" s="1"/>
      <c r="H306" s="1"/>
      <c r="I306" s="158"/>
    </row>
    <row r="307" spans="1:9" ht="14.25">
      <c r="A307" s="201"/>
      <c r="D307" s="158"/>
      <c r="E307" s="174" t="s">
        <v>241</v>
      </c>
      <c r="I307" s="158"/>
    </row>
    <row r="308" spans="1:9" ht="14.25">
      <c r="A308" s="201"/>
      <c r="D308" s="158"/>
      <c r="E308" s="174" t="s">
        <v>767</v>
      </c>
      <c r="I308" s="158"/>
    </row>
    <row r="309" spans="1:9" ht="15">
      <c r="A309" s="208" t="s">
        <v>242</v>
      </c>
      <c r="B309" s="60"/>
      <c r="C309" s="60"/>
      <c r="D309" s="198"/>
      <c r="E309" s="209" t="s">
        <v>246</v>
      </c>
      <c r="F309" s="60"/>
      <c r="G309" s="60"/>
      <c r="H309" s="60"/>
      <c r="I309" s="198"/>
    </row>
    <row r="310" spans="1:9" ht="15">
      <c r="A310" s="211" t="s">
        <v>244</v>
      </c>
      <c r="B310" s="191"/>
      <c r="C310" s="191"/>
      <c r="D310" s="192"/>
      <c r="E310" s="182" t="s">
        <v>81</v>
      </c>
      <c r="F310" s="1"/>
      <c r="G310" s="1"/>
      <c r="H310" s="182" t="s">
        <v>87</v>
      </c>
      <c r="I310" s="183"/>
    </row>
    <row r="311" spans="1:9" ht="15">
      <c r="A311" s="211" t="s">
        <v>245</v>
      </c>
      <c r="B311" s="191"/>
      <c r="C311" s="191"/>
      <c r="D311" s="192"/>
      <c r="E311" s="210" t="s">
        <v>82</v>
      </c>
      <c r="F311" s="1"/>
      <c r="G311" s="1"/>
      <c r="H311" s="210" t="s">
        <v>88</v>
      </c>
      <c r="I311" s="183"/>
    </row>
    <row r="312" spans="1:9" ht="14.25">
      <c r="A312" s="201"/>
      <c r="B312" s="1"/>
      <c r="C312" s="1"/>
      <c r="D312" s="158"/>
      <c r="E312" s="182" t="s">
        <v>298</v>
      </c>
      <c r="F312" s="1"/>
      <c r="G312" s="223"/>
      <c r="H312" s="499">
        <v>441.92</v>
      </c>
      <c r="I312" s="183"/>
    </row>
    <row r="313" spans="1:9" ht="15">
      <c r="A313" s="201"/>
      <c r="B313" s="1"/>
      <c r="C313" s="1"/>
      <c r="D313" s="158"/>
      <c r="E313" s="204" t="s">
        <v>247</v>
      </c>
      <c r="F313" s="1"/>
      <c r="G313" s="1"/>
      <c r="H313" s="1"/>
      <c r="I313" s="158"/>
    </row>
    <row r="314" spans="1:9" ht="14.25">
      <c r="A314" s="201"/>
      <c r="B314" s="1"/>
      <c r="C314" s="1"/>
      <c r="D314" s="158"/>
      <c r="E314" s="182" t="s">
        <v>81</v>
      </c>
      <c r="F314" s="1"/>
      <c r="G314" s="1"/>
      <c r="H314" s="182" t="s">
        <v>89</v>
      </c>
      <c r="I314" s="183"/>
    </row>
    <row r="315" spans="1:9" ht="14.25">
      <c r="A315" s="201"/>
      <c r="B315" s="1"/>
      <c r="C315" s="1"/>
      <c r="D315" s="158"/>
      <c r="E315" s="210" t="s">
        <v>82</v>
      </c>
      <c r="F315" s="1"/>
      <c r="G315" s="1"/>
      <c r="H315" s="210" t="s">
        <v>90</v>
      </c>
      <c r="I315" s="224"/>
    </row>
    <row r="316" spans="1:9" ht="14.25">
      <c r="A316" s="201"/>
      <c r="B316" s="1"/>
      <c r="C316" s="1"/>
      <c r="D316" s="158"/>
      <c r="E316" s="182" t="s">
        <v>297</v>
      </c>
      <c r="F316" s="1"/>
      <c r="G316" s="1"/>
      <c r="H316" s="499">
        <v>0.96</v>
      </c>
      <c r="I316" s="183"/>
    </row>
    <row r="317" spans="1:9" ht="15">
      <c r="A317" s="201"/>
      <c r="B317" s="1"/>
      <c r="C317" s="1"/>
      <c r="D317" s="158"/>
      <c r="E317" s="204" t="s">
        <v>248</v>
      </c>
      <c r="F317" s="1"/>
      <c r="G317" s="1"/>
      <c r="H317" s="1"/>
      <c r="I317" s="158"/>
    </row>
    <row r="318" spans="1:9" ht="14.25">
      <c r="A318" s="201"/>
      <c r="B318" s="1"/>
      <c r="C318" s="1"/>
      <c r="D318" s="158"/>
      <c r="E318" s="182" t="s">
        <v>81</v>
      </c>
      <c r="F318" s="1"/>
      <c r="G318" s="1"/>
      <c r="H318" s="182" t="s">
        <v>91</v>
      </c>
      <c r="I318" s="183"/>
    </row>
    <row r="319" spans="1:9" ht="14.25">
      <c r="A319" s="201"/>
      <c r="B319" s="1"/>
      <c r="C319" s="1"/>
      <c r="D319" s="158"/>
      <c r="E319" s="210" t="s">
        <v>82</v>
      </c>
      <c r="F319" s="1"/>
      <c r="G319" s="1"/>
      <c r="H319" s="210" t="s">
        <v>92</v>
      </c>
      <c r="I319" s="183"/>
    </row>
    <row r="320" spans="1:9" ht="14.25">
      <c r="A320" s="201"/>
      <c r="B320" s="1"/>
      <c r="C320" s="1"/>
      <c r="D320" s="158"/>
      <c r="E320" s="182" t="s">
        <v>764</v>
      </c>
      <c r="F320" s="1"/>
      <c r="G320" s="1"/>
      <c r="H320" s="182" t="s">
        <v>93</v>
      </c>
      <c r="I320" s="183"/>
    </row>
    <row r="321" spans="1:9" ht="15">
      <c r="A321" s="201"/>
      <c r="B321" s="1"/>
      <c r="C321" s="1"/>
      <c r="D321" s="158"/>
      <c r="E321" s="204" t="s">
        <v>249</v>
      </c>
      <c r="F321" s="1"/>
      <c r="G321" s="1"/>
      <c r="H321" s="1"/>
      <c r="I321" s="158"/>
    </row>
    <row r="322" spans="1:9" ht="14.25">
      <c r="A322" s="201"/>
      <c r="B322" s="1"/>
      <c r="C322" s="1"/>
      <c r="D322" s="158"/>
      <c r="E322" s="182" t="s">
        <v>81</v>
      </c>
      <c r="F322" s="1"/>
      <c r="G322" s="1"/>
      <c r="H322" s="182" t="s">
        <v>94</v>
      </c>
      <c r="I322" s="183"/>
    </row>
    <row r="323" spans="1:9" ht="14.25">
      <c r="A323" s="201"/>
      <c r="B323" s="1"/>
      <c r="C323" s="1"/>
      <c r="D323" s="158"/>
      <c r="E323" s="210" t="s">
        <v>82</v>
      </c>
      <c r="F323" s="1"/>
      <c r="G323" s="1"/>
      <c r="H323" s="210" t="s">
        <v>95</v>
      </c>
      <c r="I323" s="183"/>
    </row>
    <row r="324" spans="1:9" ht="14.25">
      <c r="A324" s="201"/>
      <c r="B324" s="1"/>
      <c r="C324" s="1"/>
      <c r="D324" s="158"/>
      <c r="E324" s="182" t="s">
        <v>96</v>
      </c>
      <c r="F324" s="1"/>
      <c r="G324" s="1"/>
      <c r="H324" s="182" t="s">
        <v>97</v>
      </c>
      <c r="I324" s="183"/>
    </row>
    <row r="325" spans="1:9" ht="15">
      <c r="A325" s="201"/>
      <c r="B325" s="1"/>
      <c r="C325" s="1"/>
      <c r="D325" s="158"/>
      <c r="E325" s="204" t="s">
        <v>450</v>
      </c>
      <c r="F325" s="1"/>
      <c r="G325" s="1"/>
      <c r="H325" s="182"/>
      <c r="I325" s="183"/>
    </row>
    <row r="326" spans="1:9" ht="14.25">
      <c r="A326" s="201"/>
      <c r="B326" s="1"/>
      <c r="C326" s="1"/>
      <c r="D326" s="158"/>
      <c r="E326" s="182" t="s">
        <v>81</v>
      </c>
      <c r="F326" s="1"/>
      <c r="G326" s="1"/>
      <c r="H326" s="182" t="s">
        <v>83</v>
      </c>
      <c r="I326" s="183"/>
    </row>
    <row r="327" spans="1:9" ht="14.25">
      <c r="A327" s="201"/>
      <c r="B327" s="1"/>
      <c r="C327" s="1"/>
      <c r="D327" s="158"/>
      <c r="E327" s="210" t="s">
        <v>82</v>
      </c>
      <c r="F327" s="498"/>
      <c r="G327" s="498"/>
      <c r="H327" s="210" t="s">
        <v>84</v>
      </c>
      <c r="I327" s="183"/>
    </row>
    <row r="328" spans="1:9" ht="14.25">
      <c r="A328" s="201"/>
      <c r="B328" s="1"/>
      <c r="C328" s="1"/>
      <c r="D328" s="158"/>
      <c r="E328" s="182" t="s">
        <v>85</v>
      </c>
      <c r="F328" s="1"/>
      <c r="G328" s="1"/>
      <c r="H328" s="182" t="s">
        <v>86</v>
      </c>
      <c r="I328" s="183"/>
    </row>
    <row r="329" spans="1:9" ht="15">
      <c r="A329" s="200" t="s">
        <v>250</v>
      </c>
      <c r="B329" s="60"/>
      <c r="C329" s="60"/>
      <c r="D329" s="198"/>
      <c r="E329" s="209" t="s">
        <v>252</v>
      </c>
      <c r="F329" s="60"/>
      <c r="G329" s="60"/>
      <c r="H329" s="60"/>
      <c r="I329" s="198"/>
    </row>
    <row r="330" spans="1:9" ht="15">
      <c r="A330" s="211" t="s">
        <v>251</v>
      </c>
      <c r="B330" s="191"/>
      <c r="C330" s="191"/>
      <c r="D330" s="192"/>
      <c r="E330" s="182" t="s">
        <v>253</v>
      </c>
      <c r="F330" s="1"/>
      <c r="G330" s="1"/>
      <c r="H330" s="1"/>
      <c r="I330" s="158"/>
    </row>
    <row r="331" spans="1:9" ht="14.25">
      <c r="A331" s="201"/>
      <c r="B331" s="1"/>
      <c r="C331" s="1"/>
      <c r="D331" s="158"/>
      <c r="E331" s="182" t="s">
        <v>254</v>
      </c>
      <c r="F331" s="1"/>
      <c r="G331" s="1"/>
      <c r="H331" s="1"/>
      <c r="I331" s="158"/>
    </row>
    <row r="332" spans="1:9" ht="14.25">
      <c r="A332" s="201"/>
      <c r="B332" s="1"/>
      <c r="C332" s="1"/>
      <c r="D332" s="158"/>
      <c r="E332" s="182" t="s">
        <v>255</v>
      </c>
      <c r="F332" s="1"/>
      <c r="G332" s="1"/>
      <c r="H332" s="1"/>
      <c r="I332" s="158"/>
    </row>
    <row r="333" spans="1:9" ht="14.25">
      <c r="A333" s="201"/>
      <c r="B333" s="1"/>
      <c r="C333" s="1"/>
      <c r="D333" s="158"/>
      <c r="E333" s="182" t="s">
        <v>256</v>
      </c>
      <c r="F333" s="1"/>
      <c r="G333" s="1"/>
      <c r="H333" s="1"/>
      <c r="I333" s="158"/>
    </row>
    <row r="334" spans="1:9" ht="14.25">
      <c r="A334" s="201"/>
      <c r="B334" s="1"/>
      <c r="C334" s="1"/>
      <c r="D334" s="158"/>
      <c r="E334" s="182" t="s">
        <v>257</v>
      </c>
      <c r="F334" s="1"/>
      <c r="G334" s="1"/>
      <c r="H334" s="1"/>
      <c r="I334" s="158"/>
    </row>
    <row r="335" spans="1:9" ht="14.25">
      <c r="A335" s="201"/>
      <c r="B335" s="1"/>
      <c r="C335" s="1"/>
      <c r="D335" s="158"/>
      <c r="E335" s="182" t="s">
        <v>258</v>
      </c>
      <c r="F335" s="1"/>
      <c r="G335" s="1"/>
      <c r="H335" s="1"/>
      <c r="I335" s="158"/>
    </row>
    <row r="336" spans="1:9" ht="15">
      <c r="A336" s="201"/>
      <c r="B336" s="1"/>
      <c r="C336" s="1"/>
      <c r="D336" s="158"/>
      <c r="E336" s="204" t="s">
        <v>259</v>
      </c>
      <c r="F336" s="1"/>
      <c r="G336" s="1"/>
      <c r="H336" s="1"/>
      <c r="I336" s="158"/>
    </row>
    <row r="337" spans="1:9" ht="14.25">
      <c r="A337" s="205"/>
      <c r="B337" s="53"/>
      <c r="C337" s="53"/>
      <c r="D337" s="197"/>
      <c r="E337" s="207" t="s">
        <v>260</v>
      </c>
      <c r="F337" s="53"/>
      <c r="G337" s="53"/>
      <c r="H337" s="53"/>
      <c r="I337" s="197"/>
    </row>
    <row r="338" spans="1:9" ht="15">
      <c r="A338" s="228" t="s">
        <v>261</v>
      </c>
      <c r="B338" s="229"/>
      <c r="C338" s="229"/>
      <c r="D338" s="231"/>
      <c r="E338" s="209" t="s">
        <v>262</v>
      </c>
      <c r="F338" s="60"/>
      <c r="G338" s="60"/>
      <c r="H338" s="60"/>
      <c r="I338" s="198"/>
    </row>
    <row r="339" spans="1:9" ht="15">
      <c r="A339" s="201"/>
      <c r="B339" s="1"/>
      <c r="C339" s="1"/>
      <c r="D339" s="158"/>
      <c r="E339" s="204" t="s">
        <v>263</v>
      </c>
      <c r="F339" s="1"/>
      <c r="G339" s="1"/>
      <c r="H339" s="1"/>
      <c r="I339" s="158"/>
    </row>
    <row r="340" spans="1:9" ht="15">
      <c r="A340" s="201"/>
      <c r="B340" s="1"/>
      <c r="C340" s="1"/>
      <c r="D340" s="158"/>
      <c r="E340" s="204" t="s">
        <v>264</v>
      </c>
      <c r="F340" s="1"/>
      <c r="G340" s="1"/>
      <c r="H340" s="1"/>
      <c r="I340" s="158"/>
    </row>
    <row r="341" spans="1:9" ht="14.25">
      <c r="A341" s="201"/>
      <c r="B341" s="1"/>
      <c r="C341" s="1"/>
      <c r="D341" s="158"/>
      <c r="E341" s="182" t="s">
        <v>265</v>
      </c>
      <c r="F341" s="1"/>
      <c r="G341" s="1"/>
      <c r="H341" s="1"/>
      <c r="I341" s="158"/>
    </row>
    <row r="342" spans="1:9" ht="14.25">
      <c r="A342" s="201"/>
      <c r="B342" s="1"/>
      <c r="C342" s="1"/>
      <c r="D342" s="158"/>
      <c r="E342" s="182" t="s">
        <v>266</v>
      </c>
      <c r="F342" s="1"/>
      <c r="G342" s="1"/>
      <c r="H342" s="1"/>
      <c r="I342" s="158"/>
    </row>
    <row r="343" spans="1:9" ht="14.25">
      <c r="A343" s="201"/>
      <c r="B343" s="1"/>
      <c r="C343" s="1"/>
      <c r="D343" s="158"/>
      <c r="E343" s="182" t="s">
        <v>267</v>
      </c>
      <c r="F343" s="1"/>
      <c r="G343" s="1"/>
      <c r="H343" s="1"/>
      <c r="I343" s="158"/>
    </row>
    <row r="344" spans="1:9" ht="14.25">
      <c r="A344" s="201"/>
      <c r="B344" s="1"/>
      <c r="C344" s="1"/>
      <c r="D344" s="158"/>
      <c r="E344" s="182" t="s">
        <v>300</v>
      </c>
      <c r="F344" s="1"/>
      <c r="G344" s="1"/>
      <c r="H344" s="1"/>
      <c r="I344" s="158"/>
    </row>
    <row r="345" spans="1:9" ht="14.25">
      <c r="A345" s="201"/>
      <c r="B345" s="1"/>
      <c r="C345" s="1"/>
      <c r="D345" s="158"/>
      <c r="E345" s="182" t="s">
        <v>301</v>
      </c>
      <c r="F345" s="1"/>
      <c r="G345" s="1"/>
      <c r="H345" s="1"/>
      <c r="I345" s="158"/>
    </row>
    <row r="346" spans="1:9" ht="14.25">
      <c r="A346" s="201"/>
      <c r="B346" s="1"/>
      <c r="C346" s="1"/>
      <c r="D346" s="158"/>
      <c r="E346" s="182" t="s">
        <v>302</v>
      </c>
      <c r="F346" s="1"/>
      <c r="G346" s="1"/>
      <c r="H346" s="1"/>
      <c r="I346" s="158"/>
    </row>
    <row r="347" spans="1:9" ht="14.25">
      <c r="A347" s="201"/>
      <c r="B347" s="1"/>
      <c r="C347" s="1"/>
      <c r="D347" s="158"/>
      <c r="E347" s="182"/>
      <c r="F347" s="1"/>
      <c r="G347" s="1"/>
      <c r="H347" s="1"/>
      <c r="I347" s="158"/>
    </row>
    <row r="348" spans="1:9" ht="14.25">
      <c r="A348" s="201"/>
      <c r="B348" s="1"/>
      <c r="C348" s="1"/>
      <c r="D348" s="158"/>
      <c r="E348" s="182"/>
      <c r="F348" s="1"/>
      <c r="G348" s="1"/>
      <c r="H348" s="1"/>
      <c r="I348" s="158"/>
    </row>
    <row r="349" spans="1:9" ht="14.25">
      <c r="A349" s="1"/>
      <c r="B349" s="1"/>
      <c r="C349" s="1"/>
      <c r="D349" s="1"/>
      <c r="E349" s="182"/>
      <c r="F349" s="1"/>
      <c r="G349" s="1"/>
      <c r="H349" s="1"/>
      <c r="I349" s="1">
        <v>16</v>
      </c>
    </row>
    <row r="350" spans="1:9" ht="15">
      <c r="A350" s="211" t="s">
        <v>261</v>
      </c>
      <c r="B350" s="191"/>
      <c r="C350" s="191"/>
      <c r="D350" s="192"/>
      <c r="E350" s="299" t="s">
        <v>303</v>
      </c>
      <c r="F350" s="60"/>
      <c r="G350" s="60"/>
      <c r="H350" s="60"/>
      <c r="I350" s="198"/>
    </row>
    <row r="351" spans="1:9" ht="12.75">
      <c r="A351" s="201"/>
      <c r="B351" s="1"/>
      <c r="C351" s="1"/>
      <c r="D351" s="158"/>
      <c r="E351" s="26" t="s">
        <v>452</v>
      </c>
      <c r="F351" s="1"/>
      <c r="G351" s="1"/>
      <c r="H351" s="1"/>
      <c r="I351" s="158"/>
    </row>
    <row r="352" spans="1:10" ht="12.75">
      <c r="A352" s="201"/>
      <c r="B352" s="1"/>
      <c r="C352" s="1"/>
      <c r="D352" s="158"/>
      <c r="E352" s="514" t="s">
        <v>773</v>
      </c>
      <c r="F352" s="32"/>
      <c r="G352" s="32"/>
      <c r="H352" s="32"/>
      <c r="I352" s="232"/>
      <c r="J352" s="188"/>
    </row>
    <row r="353" spans="1:10" ht="12.75">
      <c r="A353" s="201"/>
      <c r="B353" s="1"/>
      <c r="C353" s="1"/>
      <c r="D353" s="158"/>
      <c r="E353" s="32" t="s">
        <v>774</v>
      </c>
      <c r="F353" s="32"/>
      <c r="G353" s="32"/>
      <c r="H353" s="32"/>
      <c r="I353" s="232"/>
      <c r="J353" s="188"/>
    </row>
    <row r="354" spans="1:9" ht="15">
      <c r="A354" s="262"/>
      <c r="B354" s="263"/>
      <c r="C354" s="263"/>
      <c r="D354" s="264"/>
      <c r="E354" s="204" t="s">
        <v>304</v>
      </c>
      <c r="F354" s="1"/>
      <c r="G354" s="1"/>
      <c r="H354" s="1"/>
      <c r="I354" s="158"/>
    </row>
    <row r="355" spans="1:9" ht="14.25">
      <c r="A355" s="201"/>
      <c r="B355" s="1"/>
      <c r="C355" s="1"/>
      <c r="D355" s="158"/>
      <c r="E355" s="182" t="s">
        <v>305</v>
      </c>
      <c r="F355" s="1"/>
      <c r="G355" s="1"/>
      <c r="H355" s="1"/>
      <c r="I355" s="158"/>
    </row>
    <row r="356" spans="1:9" ht="14.25">
      <c r="A356" s="201"/>
      <c r="B356" s="1"/>
      <c r="C356" s="1"/>
      <c r="D356" s="158"/>
      <c r="E356" s="182" t="s">
        <v>306</v>
      </c>
      <c r="F356" s="1"/>
      <c r="G356" s="1"/>
      <c r="H356" s="1"/>
      <c r="I356" s="158"/>
    </row>
    <row r="357" spans="1:9" ht="14.25">
      <c r="A357" s="201"/>
      <c r="B357" s="1"/>
      <c r="C357" s="1"/>
      <c r="D357" s="158"/>
      <c r="E357" s="182" t="s">
        <v>307</v>
      </c>
      <c r="F357" s="1"/>
      <c r="G357" s="1"/>
      <c r="H357" s="1"/>
      <c r="I357" s="158"/>
    </row>
    <row r="358" spans="1:9" ht="15">
      <c r="A358" s="262"/>
      <c r="B358" s="263"/>
      <c r="C358" s="263"/>
      <c r="D358" s="264"/>
      <c r="E358" s="182" t="s">
        <v>301</v>
      </c>
      <c r="F358" s="1"/>
      <c r="G358" s="1"/>
      <c r="H358" s="1"/>
      <c r="I358" s="158"/>
    </row>
    <row r="359" spans="1:9" ht="14.25">
      <c r="A359" s="201"/>
      <c r="B359" s="1"/>
      <c r="C359" s="1"/>
      <c r="D359" s="158"/>
      <c r="E359" s="182" t="s">
        <v>308</v>
      </c>
      <c r="F359" s="1"/>
      <c r="G359" s="1"/>
      <c r="H359" s="1"/>
      <c r="I359" s="158"/>
    </row>
    <row r="360" spans="1:9" ht="14.25">
      <c r="A360" s="201"/>
      <c r="B360" s="1"/>
      <c r="C360" s="1"/>
      <c r="D360" s="158"/>
      <c r="E360" s="230" t="s">
        <v>309</v>
      </c>
      <c r="F360" s="1"/>
      <c r="G360" s="1"/>
      <c r="H360" s="1"/>
      <c r="I360" s="158"/>
    </row>
    <row r="361" spans="1:9" ht="12.75">
      <c r="A361" s="201"/>
      <c r="B361" s="1"/>
      <c r="C361" s="1"/>
      <c r="D361" s="158"/>
      <c r="E361" s="26" t="s">
        <v>452</v>
      </c>
      <c r="F361" s="1"/>
      <c r="G361" s="1"/>
      <c r="H361" s="1"/>
      <c r="I361" s="158"/>
    </row>
    <row r="362" spans="1:9" ht="15">
      <c r="A362" s="201"/>
      <c r="B362" s="1"/>
      <c r="C362" s="1"/>
      <c r="D362" s="158"/>
      <c r="E362" s="204" t="s">
        <v>310</v>
      </c>
      <c r="F362" s="1"/>
      <c r="G362" s="1"/>
      <c r="H362" s="1"/>
      <c r="I362" s="158"/>
    </row>
    <row r="363" spans="1:9" ht="14.25">
      <c r="A363" s="201"/>
      <c r="B363" s="1"/>
      <c r="C363" s="1"/>
      <c r="D363" s="158"/>
      <c r="E363" s="182" t="s">
        <v>455</v>
      </c>
      <c r="F363" s="1"/>
      <c r="G363" s="1"/>
      <c r="H363" s="1"/>
      <c r="I363" s="158"/>
    </row>
    <row r="364" spans="1:9" ht="14.25">
      <c r="A364" s="201"/>
      <c r="B364" s="1"/>
      <c r="C364" s="1"/>
      <c r="D364" s="158"/>
      <c r="E364" s="182" t="s">
        <v>456</v>
      </c>
      <c r="F364" s="1"/>
      <c r="G364" s="1"/>
      <c r="H364" s="1"/>
      <c r="I364" s="158"/>
    </row>
    <row r="365" spans="1:9" ht="14.25">
      <c r="A365" s="201"/>
      <c r="B365" s="1"/>
      <c r="C365" s="1"/>
      <c r="D365" s="158"/>
      <c r="E365" s="182" t="s">
        <v>768</v>
      </c>
      <c r="F365" s="1"/>
      <c r="G365" s="1"/>
      <c r="H365" s="1"/>
      <c r="I365" s="158"/>
    </row>
    <row r="366" spans="1:9" ht="14.25">
      <c r="A366" s="201"/>
      <c r="B366" s="1"/>
      <c r="C366" s="1"/>
      <c r="D366" s="158"/>
      <c r="E366" s="182" t="s">
        <v>311</v>
      </c>
      <c r="F366" s="1"/>
      <c r="G366" s="1"/>
      <c r="H366" s="1"/>
      <c r="I366" s="158"/>
    </row>
    <row r="367" spans="1:9" ht="14.25">
      <c r="A367" s="201"/>
      <c r="B367" s="1"/>
      <c r="C367" s="1"/>
      <c r="D367" s="158"/>
      <c r="E367" s="182" t="s">
        <v>465</v>
      </c>
      <c r="F367" s="1"/>
      <c r="G367" s="1"/>
      <c r="H367" s="1"/>
      <c r="I367" s="158"/>
    </row>
    <row r="368" spans="1:9" ht="14.25">
      <c r="A368" s="201"/>
      <c r="B368" s="1"/>
      <c r="C368" s="1"/>
      <c r="D368" s="158"/>
      <c r="E368" s="182" t="s">
        <v>312</v>
      </c>
      <c r="F368" s="1"/>
      <c r="G368" s="1"/>
      <c r="H368" s="1"/>
      <c r="I368" s="158"/>
    </row>
    <row r="369" spans="1:10" ht="12.75">
      <c r="A369" s="201"/>
      <c r="B369" s="1"/>
      <c r="C369" s="1"/>
      <c r="D369" s="158"/>
      <c r="E369" s="32" t="s">
        <v>769</v>
      </c>
      <c r="F369" s="32"/>
      <c r="G369" s="32"/>
      <c r="H369" s="32"/>
      <c r="I369" s="232"/>
      <c r="J369" s="188"/>
    </row>
    <row r="370" spans="1:9" ht="12.75">
      <c r="A370" s="201"/>
      <c r="B370" s="1"/>
      <c r="C370" s="1"/>
      <c r="D370" s="158"/>
      <c r="E370" s="32" t="s">
        <v>313</v>
      </c>
      <c r="F370" s="32"/>
      <c r="G370" s="32"/>
      <c r="H370" s="32"/>
      <c r="I370" s="232"/>
    </row>
    <row r="371" spans="1:9" ht="12.75">
      <c r="A371" s="201"/>
      <c r="B371" s="1"/>
      <c r="C371" s="1"/>
      <c r="D371" s="158"/>
      <c r="E371" s="32" t="s">
        <v>314</v>
      </c>
      <c r="F371" s="32"/>
      <c r="G371" s="32"/>
      <c r="H371" s="32"/>
      <c r="I371" s="232"/>
    </row>
    <row r="372" spans="1:9" ht="12.75">
      <c r="A372" s="201"/>
      <c r="B372" s="1"/>
      <c r="C372" s="1"/>
      <c r="D372" s="158"/>
      <c r="E372" s="32" t="s">
        <v>770</v>
      </c>
      <c r="F372" s="32"/>
      <c r="G372" s="32"/>
      <c r="H372" s="32"/>
      <c r="I372" s="232"/>
    </row>
    <row r="373" spans="1:9" ht="12.75">
      <c r="A373" s="201"/>
      <c r="B373" s="1"/>
      <c r="C373" s="1"/>
      <c r="D373" s="158"/>
      <c r="E373" s="32" t="s">
        <v>771</v>
      </c>
      <c r="F373" s="32"/>
      <c r="G373" s="32"/>
      <c r="H373" s="32"/>
      <c r="I373" s="232"/>
    </row>
    <row r="374" spans="1:9" ht="12.75">
      <c r="A374" s="201"/>
      <c r="B374" s="1"/>
      <c r="C374" s="1"/>
      <c r="D374" s="158"/>
      <c r="E374" s="32" t="s">
        <v>772</v>
      </c>
      <c r="F374" s="32"/>
      <c r="G374" s="32"/>
      <c r="H374" s="32"/>
      <c r="I374" s="232"/>
    </row>
    <row r="375" spans="1:9" ht="12.75">
      <c r="A375" s="201"/>
      <c r="B375" s="1"/>
      <c r="C375" s="1"/>
      <c r="D375" s="1"/>
      <c r="E375" s="514" t="s">
        <v>775</v>
      </c>
      <c r="F375" s="32"/>
      <c r="G375" s="32"/>
      <c r="H375" s="32"/>
      <c r="I375" s="232"/>
    </row>
    <row r="376" spans="1:9" ht="12.75">
      <c r="A376" s="205"/>
      <c r="B376" s="53"/>
      <c r="C376" s="53"/>
      <c r="D376" s="53"/>
      <c r="E376" s="515" t="s">
        <v>776</v>
      </c>
      <c r="F376" s="53"/>
      <c r="G376" s="53"/>
      <c r="H376" s="53"/>
      <c r="I376" s="197"/>
    </row>
    <row r="378" spans="1:9" ht="15">
      <c r="A378" s="200" t="s">
        <v>315</v>
      </c>
      <c r="B378" s="60"/>
      <c r="C378" s="60"/>
      <c r="D378" s="198"/>
      <c r="E378" s="60"/>
      <c r="F378" s="60"/>
      <c r="G378" s="60"/>
      <c r="H378" s="60"/>
      <c r="I378" s="198"/>
    </row>
    <row r="379" spans="1:9" ht="15">
      <c r="A379" s="211" t="s">
        <v>316</v>
      </c>
      <c r="B379" s="191"/>
      <c r="C379" s="191"/>
      <c r="D379" s="192"/>
      <c r="E379" s="182" t="s">
        <v>318</v>
      </c>
      <c r="F379" s="1"/>
      <c r="G379" s="1"/>
      <c r="H379" s="1"/>
      <c r="I379" s="158"/>
    </row>
    <row r="380" spans="1:9" ht="15">
      <c r="A380" s="266" t="s">
        <v>317</v>
      </c>
      <c r="B380" s="193"/>
      <c r="C380" s="193"/>
      <c r="D380" s="194"/>
      <c r="E380" s="53"/>
      <c r="F380" s="53"/>
      <c r="G380" s="53"/>
      <c r="H380" s="53"/>
      <c r="I380" s="197"/>
    </row>
    <row r="382" spans="1:9" ht="15.75">
      <c r="A382" s="269" t="s">
        <v>466</v>
      </c>
      <c r="B382" s="60"/>
      <c r="C382" s="60"/>
      <c r="D382" s="198"/>
      <c r="E382" s="271"/>
      <c r="F382" s="60"/>
      <c r="G382" s="60"/>
      <c r="H382" s="60"/>
      <c r="I382" s="198"/>
    </row>
    <row r="383" spans="1:9" ht="12.75">
      <c r="A383" s="201" t="s">
        <v>134</v>
      </c>
      <c r="B383" s="1"/>
      <c r="C383" s="1"/>
      <c r="D383" s="158"/>
      <c r="E383" s="1" t="s">
        <v>105</v>
      </c>
      <c r="F383" s="1"/>
      <c r="G383" s="1"/>
      <c r="H383" s="1"/>
      <c r="I383" s="158"/>
    </row>
    <row r="384" spans="1:9" ht="12.75">
      <c r="A384" s="201" t="s">
        <v>98</v>
      </c>
      <c r="B384" s="1"/>
      <c r="C384" s="1" t="s">
        <v>766</v>
      </c>
      <c r="D384" s="158"/>
      <c r="E384" s="1" t="s">
        <v>106</v>
      </c>
      <c r="F384" s="1"/>
      <c r="G384" s="1"/>
      <c r="H384" s="1"/>
      <c r="I384" s="158"/>
    </row>
    <row r="385" spans="1:9" ht="12.75">
      <c r="A385" s="201" t="s">
        <v>99</v>
      </c>
      <c r="B385" s="1"/>
      <c r="C385" s="1"/>
      <c r="D385" s="158"/>
      <c r="E385" s="1" t="s">
        <v>136</v>
      </c>
      <c r="F385" s="1"/>
      <c r="G385" s="1"/>
      <c r="H385" s="1"/>
      <c r="I385" s="158"/>
    </row>
    <row r="386" spans="1:9" ht="12.75">
      <c r="A386" s="201" t="s">
        <v>765</v>
      </c>
      <c r="B386" s="1"/>
      <c r="C386" s="1" t="s">
        <v>101</v>
      </c>
      <c r="D386" s="158"/>
      <c r="E386" s="24" t="s">
        <v>107</v>
      </c>
      <c r="F386" s="1"/>
      <c r="G386" s="1"/>
      <c r="H386" s="1" t="s">
        <v>108</v>
      </c>
      <c r="I386" s="158"/>
    </row>
    <row r="387" spans="1:9" ht="12.75">
      <c r="A387" s="201" t="s">
        <v>103</v>
      </c>
      <c r="B387" s="1"/>
      <c r="C387" s="1" t="s">
        <v>102</v>
      </c>
      <c r="D387" s="158"/>
      <c r="E387" s="24" t="s">
        <v>109</v>
      </c>
      <c r="F387" s="1"/>
      <c r="G387" s="1"/>
      <c r="H387" s="1" t="s">
        <v>110</v>
      </c>
      <c r="I387" s="158"/>
    </row>
    <row r="388" spans="1:9" ht="12.75">
      <c r="A388" s="201" t="s">
        <v>100</v>
      </c>
      <c r="B388" s="1"/>
      <c r="C388" s="1"/>
      <c r="D388" s="158"/>
      <c r="E388" s="1"/>
      <c r="F388" s="1"/>
      <c r="G388" s="1"/>
      <c r="H388" s="1"/>
      <c r="I388" s="158"/>
    </row>
    <row r="389" spans="1:9" ht="12.75">
      <c r="A389" s="201" t="s">
        <v>444</v>
      </c>
      <c r="B389" s="1"/>
      <c r="C389" s="24" t="s">
        <v>104</v>
      </c>
      <c r="D389" s="158"/>
      <c r="E389" s="1"/>
      <c r="F389" s="1"/>
      <c r="G389" s="1"/>
      <c r="H389" s="1"/>
      <c r="I389" s="158"/>
    </row>
    <row r="390" spans="1:9" ht="12.75">
      <c r="A390" s="201"/>
      <c r="B390" s="1"/>
      <c r="C390" s="1"/>
      <c r="D390" s="158"/>
      <c r="E390" s="1"/>
      <c r="F390" s="1"/>
      <c r="G390" s="1"/>
      <c r="H390" s="1"/>
      <c r="I390" s="158"/>
    </row>
    <row r="391" spans="1:9" ht="12.75">
      <c r="A391" s="201"/>
      <c r="B391" s="1"/>
      <c r="C391" s="1"/>
      <c r="D391" s="158"/>
      <c r="E391" s="1"/>
      <c r="F391" s="1"/>
      <c r="G391" s="1"/>
      <c r="H391" s="1"/>
      <c r="I391" s="158"/>
    </row>
    <row r="392" spans="1:9" ht="15.75">
      <c r="A392" s="270" t="s">
        <v>495</v>
      </c>
      <c r="B392" s="1"/>
      <c r="C392" s="1"/>
      <c r="D392" s="158"/>
      <c r="E392" s="160" t="s">
        <v>493</v>
      </c>
      <c r="F392" s="1"/>
      <c r="G392" s="1"/>
      <c r="H392" s="1"/>
      <c r="I392" s="158"/>
    </row>
    <row r="393" spans="1:9" ht="12.75">
      <c r="A393" s="195" t="s">
        <v>115</v>
      </c>
      <c r="B393" s="1"/>
      <c r="C393" s="1"/>
      <c r="D393" s="158"/>
      <c r="E393" s="1" t="s">
        <v>111</v>
      </c>
      <c r="F393" s="1"/>
      <c r="G393" s="1"/>
      <c r="H393" s="1"/>
      <c r="I393" s="158"/>
    </row>
    <row r="394" spans="1:9" ht="12.75">
      <c r="A394" s="196"/>
      <c r="B394" s="76"/>
      <c r="C394" s="1" t="s">
        <v>114</v>
      </c>
      <c r="D394" s="158"/>
      <c r="E394" s="32" t="s">
        <v>135</v>
      </c>
      <c r="F394" s="32"/>
      <c r="G394" s="32"/>
      <c r="H394" s="32"/>
      <c r="I394" s="232"/>
    </row>
    <row r="395" spans="1:9" ht="12.75">
      <c r="A395" s="196"/>
      <c r="B395" s="76"/>
      <c r="C395" s="1"/>
      <c r="D395" s="158"/>
      <c r="E395" s="32"/>
      <c r="F395" s="32"/>
      <c r="G395" s="32"/>
      <c r="H395" s="32"/>
      <c r="I395" s="232"/>
    </row>
    <row r="396" spans="1:9" ht="15.75">
      <c r="A396" s="270"/>
      <c r="B396" s="1"/>
      <c r="C396" s="1"/>
      <c r="D396" s="158"/>
      <c r="E396" s="160" t="s">
        <v>494</v>
      </c>
      <c r="F396" s="1"/>
      <c r="G396" s="1"/>
      <c r="H396" s="1"/>
      <c r="I396" s="158"/>
    </row>
    <row r="397" spans="1:9" ht="12.75">
      <c r="A397" s="501"/>
      <c r="B397" s="502"/>
      <c r="C397" s="502"/>
      <c r="D397" s="503"/>
      <c r="E397" s="500" t="s">
        <v>112</v>
      </c>
      <c r="F397" s="500"/>
      <c r="G397" s="500"/>
      <c r="H397" s="500" t="s">
        <v>113</v>
      </c>
      <c r="I397" s="504"/>
    </row>
    <row r="402" ht="12.75">
      <c r="I402">
        <v>17</v>
      </c>
    </row>
    <row r="403" ht="15">
      <c r="A403" s="184" t="s">
        <v>116</v>
      </c>
    </row>
    <row r="404" ht="14.25">
      <c r="A404" s="174" t="s">
        <v>496</v>
      </c>
    </row>
    <row r="405" ht="14.25">
      <c r="A405" s="174" t="s">
        <v>117</v>
      </c>
    </row>
    <row r="406" ht="15">
      <c r="A406" s="174" t="s">
        <v>497</v>
      </c>
    </row>
    <row r="408" ht="12.75">
      <c r="A408" s="267" t="s">
        <v>498</v>
      </c>
    </row>
    <row r="410" ht="12.75">
      <c r="A410" t="s">
        <v>118</v>
      </c>
    </row>
    <row r="411" ht="12.75">
      <c r="A411" s="272" t="s">
        <v>119</v>
      </c>
    </row>
    <row r="413" spans="1:9" ht="12.75">
      <c r="A413" s="188" t="s">
        <v>120</v>
      </c>
      <c r="B413" s="188"/>
      <c r="C413" s="188"/>
      <c r="D413" s="188"/>
      <c r="E413" s="188"/>
      <c r="F413" s="188"/>
      <c r="G413" s="188"/>
      <c r="H413" s="188"/>
      <c r="I413" s="188"/>
    </row>
    <row r="414" ht="12.75">
      <c r="A414" s="188"/>
    </row>
    <row r="415" ht="14.25">
      <c r="A415" s="174" t="s">
        <v>499</v>
      </c>
    </row>
    <row r="417" ht="12.75">
      <c r="A417" t="s">
        <v>500</v>
      </c>
    </row>
    <row r="419" ht="12.75">
      <c r="A419" s="272" t="s">
        <v>501</v>
      </c>
    </row>
    <row r="421" ht="12.75">
      <c r="A421" t="s">
        <v>502</v>
      </c>
    </row>
    <row r="422" ht="12.75">
      <c r="A422" t="s">
        <v>503</v>
      </c>
    </row>
    <row r="423" ht="12.75">
      <c r="A423" t="s">
        <v>504</v>
      </c>
    </row>
    <row r="431" ht="15.75">
      <c r="F431" s="164" t="s">
        <v>505</v>
      </c>
    </row>
    <row r="432" spans="5:7" ht="14.25">
      <c r="E432" s="174" t="s">
        <v>506</v>
      </c>
      <c r="F432" s="174"/>
      <c r="G432" s="174"/>
    </row>
    <row r="434" spans="1:9" ht="12.75">
      <c r="A434" s="268" t="s">
        <v>507</v>
      </c>
      <c r="B434" s="268"/>
      <c r="C434" s="268"/>
      <c r="D434" s="268"/>
      <c r="E434" s="268"/>
      <c r="F434" s="268"/>
      <c r="G434" s="268"/>
      <c r="H434" s="268"/>
      <c r="I434" s="268"/>
    </row>
    <row r="435" spans="1:9" ht="12.75">
      <c r="A435" s="268" t="s">
        <v>508</v>
      </c>
      <c r="B435" s="268"/>
      <c r="C435" s="268"/>
      <c r="D435" s="268"/>
      <c r="E435" s="268"/>
      <c r="F435" s="268"/>
      <c r="G435" s="268"/>
      <c r="H435" s="268"/>
      <c r="I435" s="268"/>
    </row>
    <row r="436" spans="1:9" ht="12.75">
      <c r="A436" s="268"/>
      <c r="B436" s="268"/>
      <c r="C436" s="268"/>
      <c r="D436" s="268"/>
      <c r="E436" s="268"/>
      <c r="F436" s="268"/>
      <c r="G436" s="268"/>
      <c r="H436" s="268"/>
      <c r="I436" s="268"/>
    </row>
    <row r="437" ht="14.25">
      <c r="A437" s="174" t="s">
        <v>121</v>
      </c>
    </row>
    <row r="456" ht="12.75">
      <c r="I456">
        <v>18</v>
      </c>
    </row>
    <row r="482" spans="1:9" ht="15">
      <c r="A482" s="303" t="s">
        <v>801</v>
      </c>
      <c r="B482" s="304"/>
      <c r="C482" s="304"/>
      <c r="D482" s="304"/>
      <c r="E482" s="304"/>
      <c r="F482" s="304"/>
      <c r="G482" s="304"/>
      <c r="H482" s="304"/>
      <c r="I482" s="304"/>
    </row>
    <row r="483" spans="1:9" ht="15">
      <c r="A483" s="303" t="s">
        <v>802</v>
      </c>
      <c r="B483" s="303"/>
      <c r="C483" s="303"/>
      <c r="D483" s="303"/>
      <c r="E483" s="303"/>
      <c r="F483" s="303"/>
      <c r="G483" s="303"/>
      <c r="H483" s="303"/>
      <c r="I483" s="303"/>
    </row>
    <row r="484" spans="1:9" ht="15">
      <c r="A484" s="303" t="s">
        <v>803</v>
      </c>
      <c r="B484" s="304"/>
      <c r="C484" s="304"/>
      <c r="D484" s="304"/>
      <c r="E484" s="304"/>
      <c r="F484" s="304"/>
      <c r="G484" s="304"/>
      <c r="H484" s="304"/>
      <c r="I484" s="304"/>
    </row>
    <row r="485" spans="1:9" ht="15">
      <c r="A485" s="303" t="s">
        <v>804</v>
      </c>
      <c r="B485" s="304"/>
      <c r="C485" s="304"/>
      <c r="D485" s="304"/>
      <c r="E485" s="304"/>
      <c r="F485" s="304"/>
      <c r="G485" s="304"/>
      <c r="H485" s="304"/>
      <c r="I485" s="304"/>
    </row>
    <row r="486" spans="1:9" ht="15">
      <c r="A486" s="303" t="s">
        <v>805</v>
      </c>
      <c r="B486" s="304"/>
      <c r="C486" s="304"/>
      <c r="D486" s="304"/>
      <c r="E486" s="304"/>
      <c r="F486" s="304"/>
      <c r="G486" s="304"/>
      <c r="H486" s="304"/>
      <c r="I486" s="304"/>
    </row>
    <row r="511" ht="12.75">
      <c r="I511">
        <v>19</v>
      </c>
    </row>
  </sheetData>
  <mergeCells count="26">
    <mergeCell ref="G207:I207"/>
    <mergeCell ref="G208:I208"/>
    <mergeCell ref="G209:I209"/>
    <mergeCell ref="F26:G26"/>
    <mergeCell ref="F27:G27"/>
    <mergeCell ref="F28:G28"/>
    <mergeCell ref="H26:I26"/>
    <mergeCell ref="H27:I27"/>
    <mergeCell ref="H28:I28"/>
    <mergeCell ref="A204:I204"/>
    <mergeCell ref="A200:I200"/>
    <mergeCell ref="A201:I201"/>
    <mergeCell ref="A202:I202"/>
    <mergeCell ref="A203:I203"/>
    <mergeCell ref="A66:C66"/>
    <mergeCell ref="A67:C67"/>
    <mergeCell ref="E66:G66"/>
    <mergeCell ref="D65:G65"/>
    <mergeCell ref="D67:G67"/>
    <mergeCell ref="F37:G37"/>
    <mergeCell ref="H35:I35"/>
    <mergeCell ref="H37:I37"/>
    <mergeCell ref="A65:C65"/>
    <mergeCell ref="F35:G35"/>
    <mergeCell ref="F36:G36"/>
    <mergeCell ref="H36:I3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&amp;LKonverzný kurz : 1 EUR = 30,1260 SKK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76">
      <selection activeCell="A82" sqref="A82:J95"/>
    </sheetView>
  </sheetViews>
  <sheetFormatPr defaultColWidth="9.00390625" defaultRowHeight="12.75"/>
  <cols>
    <col min="1" max="1" width="3.00390625" style="0" customWidth="1"/>
    <col min="8" max="8" width="10.00390625" style="0" bestFit="1" customWidth="1"/>
    <col min="9" max="10" width="10.75390625" style="0" customWidth="1"/>
  </cols>
  <sheetData>
    <row r="1" spans="1:10" ht="12.75">
      <c r="A1" s="189" t="s">
        <v>216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.75">
      <c r="A2" s="189" t="s">
        <v>217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ht="12.75">
      <c r="A3" s="190" t="s">
        <v>218</v>
      </c>
      <c r="B3" s="190"/>
      <c r="C3" s="190"/>
      <c r="D3" s="190"/>
      <c r="E3" s="190"/>
      <c r="F3" s="190"/>
      <c r="G3" s="190"/>
      <c r="H3" s="190"/>
      <c r="I3" s="190"/>
      <c r="J3" s="190"/>
    </row>
    <row r="5" ht="13.5" thickBot="1"/>
    <row r="6" spans="1:10" ht="17.25" thickBot="1" thickTop="1">
      <c r="A6" s="597" t="s">
        <v>213</v>
      </c>
      <c r="B6" s="598"/>
      <c r="C6" s="598"/>
      <c r="D6" s="598"/>
      <c r="E6" s="598"/>
      <c r="F6" s="598"/>
      <c r="G6" s="598"/>
      <c r="H6" s="598"/>
      <c r="I6" s="598"/>
      <c r="J6" s="310"/>
    </row>
    <row r="7" spans="1:10" ht="17.25" thickBot="1" thickTop="1">
      <c r="A7" s="462"/>
      <c r="B7" s="462"/>
      <c r="C7" s="462"/>
      <c r="D7" s="462"/>
      <c r="E7" s="462"/>
      <c r="F7" s="462"/>
      <c r="G7" s="462"/>
      <c r="H7" s="462"/>
      <c r="I7" s="462"/>
      <c r="J7" s="1"/>
    </row>
    <row r="8" spans="1:10" ht="35.25" thickTop="1">
      <c r="A8" s="2" t="s">
        <v>515</v>
      </c>
      <c r="B8" s="3" t="s">
        <v>516</v>
      </c>
      <c r="C8" s="4"/>
      <c r="D8" s="5"/>
      <c r="E8" s="5"/>
      <c r="F8" s="5"/>
      <c r="G8" s="313" t="s">
        <v>369</v>
      </c>
      <c r="H8" s="7" t="s">
        <v>369</v>
      </c>
      <c r="I8" s="7" t="s">
        <v>443</v>
      </c>
      <c r="J8" s="7" t="s">
        <v>271</v>
      </c>
    </row>
    <row r="9" spans="1:10" ht="12.75">
      <c r="A9" s="69">
        <v>1</v>
      </c>
      <c r="B9" s="8"/>
      <c r="C9" s="1"/>
      <c r="D9" s="1"/>
      <c r="E9" s="1"/>
      <c r="F9" s="1"/>
      <c r="G9" s="411" t="s">
        <v>367</v>
      </c>
      <c r="H9" s="411" t="s">
        <v>368</v>
      </c>
      <c r="I9" s="411" t="s">
        <v>367</v>
      </c>
      <c r="J9" s="411"/>
    </row>
    <row r="10" spans="1:10" ht="12.75">
      <c r="A10" s="11">
        <v>2</v>
      </c>
      <c r="B10" s="12" t="s">
        <v>518</v>
      </c>
      <c r="C10" s="13"/>
      <c r="D10" s="13"/>
      <c r="E10" s="13"/>
      <c r="F10" s="13"/>
      <c r="G10" s="412">
        <f>G11+G12+G13+G14</f>
        <v>76700</v>
      </c>
      <c r="H10" s="413">
        <f>H11+H12+H13+H14</f>
        <v>2545973.5699999994</v>
      </c>
      <c r="I10" s="412">
        <f>I11+I12+I13+I14</f>
        <v>79524</v>
      </c>
      <c r="J10" s="413">
        <v>103.68</v>
      </c>
    </row>
    <row r="11" spans="1:10" ht="12.75">
      <c r="A11" s="11">
        <v>3</v>
      </c>
      <c r="B11" s="15">
        <v>111003</v>
      </c>
      <c r="C11" s="30" t="s">
        <v>430</v>
      </c>
      <c r="D11" s="16"/>
      <c r="E11" s="16"/>
      <c r="F11" s="16"/>
      <c r="G11" s="17">
        <v>65060</v>
      </c>
      <c r="H11" s="321">
        <v>2159596.36</v>
      </c>
      <c r="I11" s="17">
        <v>69266</v>
      </c>
      <c r="J11" s="321">
        <v>106.46</v>
      </c>
    </row>
    <row r="12" spans="1:10" ht="12.75">
      <c r="A12" s="18">
        <v>4</v>
      </c>
      <c r="B12" s="19">
        <v>121</v>
      </c>
      <c r="C12" s="1" t="s">
        <v>519</v>
      </c>
      <c r="D12" s="1"/>
      <c r="E12" s="1"/>
      <c r="F12" s="1"/>
      <c r="G12" s="20">
        <v>3850</v>
      </c>
      <c r="H12" s="318">
        <v>127796.59</v>
      </c>
      <c r="I12" s="20">
        <v>3746</v>
      </c>
      <c r="J12" s="318">
        <v>97.3</v>
      </c>
    </row>
    <row r="13" spans="1:10" ht="12.75">
      <c r="A13" s="11">
        <v>5</v>
      </c>
      <c r="B13" s="22"/>
      <c r="C13" s="23" t="s">
        <v>520</v>
      </c>
      <c r="D13" s="23"/>
      <c r="E13" s="23"/>
      <c r="F13" s="23"/>
      <c r="G13" s="17">
        <v>7590</v>
      </c>
      <c r="H13" s="318">
        <v>251941.84</v>
      </c>
      <c r="I13" s="17">
        <v>6295</v>
      </c>
      <c r="J13" s="318">
        <v>82.94</v>
      </c>
    </row>
    <row r="14" spans="1:10" ht="12.75">
      <c r="A14" s="18">
        <v>6</v>
      </c>
      <c r="B14" s="19"/>
      <c r="C14" s="24" t="s">
        <v>521</v>
      </c>
      <c r="D14" s="1"/>
      <c r="E14" s="1"/>
      <c r="F14" s="1"/>
      <c r="G14" s="21">
        <v>200</v>
      </c>
      <c r="H14" s="321">
        <v>6638.78</v>
      </c>
      <c r="I14" s="21">
        <v>217</v>
      </c>
      <c r="J14" s="321">
        <v>108.5</v>
      </c>
    </row>
    <row r="15" spans="1:10" ht="12.75">
      <c r="A15" s="11">
        <v>7</v>
      </c>
      <c r="B15" s="12" t="s">
        <v>522</v>
      </c>
      <c r="C15" s="13"/>
      <c r="D15" s="13"/>
      <c r="E15" s="13"/>
      <c r="F15" s="13"/>
      <c r="G15" s="14">
        <f>G16+G17+G18+G19+G20</f>
        <v>4525</v>
      </c>
      <c r="H15" s="315">
        <f>H16+H17+H18+H19+H20</f>
        <v>150202.49</v>
      </c>
      <c r="I15" s="14">
        <f>I16+I17+I18+I19+I20</f>
        <v>4634</v>
      </c>
      <c r="J15" s="315">
        <v>102.41</v>
      </c>
    </row>
    <row r="16" spans="1:10" ht="12.75">
      <c r="A16" s="18">
        <v>8</v>
      </c>
      <c r="B16" s="25">
        <v>133001</v>
      </c>
      <c r="C16" s="26" t="s">
        <v>523</v>
      </c>
      <c r="D16" s="26"/>
      <c r="E16" s="26"/>
      <c r="F16" s="26"/>
      <c r="G16" s="21">
        <v>60</v>
      </c>
      <c r="H16" s="321">
        <v>1991.64</v>
      </c>
      <c r="I16" s="21">
        <v>59</v>
      </c>
      <c r="J16" s="321">
        <v>98.33</v>
      </c>
    </row>
    <row r="17" spans="1:10" ht="12.75">
      <c r="A17" s="11">
        <v>9</v>
      </c>
      <c r="B17" s="15">
        <v>133006</v>
      </c>
      <c r="C17" s="16" t="s">
        <v>524</v>
      </c>
      <c r="D17" s="16"/>
      <c r="E17" s="16"/>
      <c r="F17" s="16"/>
      <c r="G17" s="10">
        <v>20</v>
      </c>
      <c r="H17" s="318">
        <v>663.88</v>
      </c>
      <c r="I17" s="10">
        <v>10</v>
      </c>
      <c r="J17" s="318">
        <v>50</v>
      </c>
    </row>
    <row r="18" spans="1:10" ht="12.75">
      <c r="A18" s="11">
        <v>10</v>
      </c>
      <c r="B18" s="15">
        <v>133012</v>
      </c>
      <c r="C18" s="16" t="s">
        <v>431</v>
      </c>
      <c r="D18" s="16"/>
      <c r="E18" s="16"/>
      <c r="F18" s="16"/>
      <c r="G18" s="10">
        <v>250</v>
      </c>
      <c r="H18" s="321">
        <v>8298.48</v>
      </c>
      <c r="I18" s="10">
        <v>220</v>
      </c>
      <c r="J18" s="321">
        <v>88</v>
      </c>
    </row>
    <row r="19" spans="1:10" ht="12.75">
      <c r="A19" s="18">
        <v>11</v>
      </c>
      <c r="B19" s="25">
        <v>133013</v>
      </c>
      <c r="C19" s="26" t="s">
        <v>525</v>
      </c>
      <c r="D19" s="26"/>
      <c r="E19" s="26"/>
      <c r="F19" s="26"/>
      <c r="G19" s="20">
        <v>4180</v>
      </c>
      <c r="H19" s="318">
        <v>138750.58</v>
      </c>
      <c r="I19" s="20">
        <v>4345</v>
      </c>
      <c r="J19" s="318">
        <v>103.95</v>
      </c>
    </row>
    <row r="20" spans="1:10" ht="12.75">
      <c r="A20" s="11">
        <v>12</v>
      </c>
      <c r="B20" s="15">
        <v>139</v>
      </c>
      <c r="C20" s="16" t="s">
        <v>268</v>
      </c>
      <c r="D20" s="16"/>
      <c r="E20" s="16"/>
      <c r="F20" s="16"/>
      <c r="G20" s="10">
        <v>15</v>
      </c>
      <c r="H20" s="321">
        <v>497.91</v>
      </c>
      <c r="I20" s="10">
        <v>0</v>
      </c>
      <c r="J20" s="324" t="s">
        <v>215</v>
      </c>
    </row>
    <row r="21" spans="1:10" ht="12.75">
      <c r="A21" s="11">
        <v>13</v>
      </c>
      <c r="B21" s="27" t="s">
        <v>526</v>
      </c>
      <c r="C21" s="13"/>
      <c r="D21" s="13"/>
      <c r="E21" s="13"/>
      <c r="F21" s="13"/>
      <c r="G21" s="14">
        <f>G22+G23</f>
        <v>1468</v>
      </c>
      <c r="H21" s="315">
        <f>H22+H23</f>
        <v>48728.68</v>
      </c>
      <c r="I21" s="14">
        <f>I22+I23</f>
        <v>1973</v>
      </c>
      <c r="J21" s="315">
        <v>134.4</v>
      </c>
    </row>
    <row r="22" spans="1:10" ht="12.75">
      <c r="A22" s="18">
        <v>14</v>
      </c>
      <c r="B22" s="25">
        <v>212002</v>
      </c>
      <c r="C22" s="28" t="s">
        <v>527</v>
      </c>
      <c r="D22" s="1"/>
      <c r="E22" s="1"/>
      <c r="F22" s="1"/>
      <c r="G22" s="21">
        <v>60</v>
      </c>
      <c r="H22" s="321">
        <v>1991.64</v>
      </c>
      <c r="I22" s="21">
        <v>73</v>
      </c>
      <c r="J22" s="321">
        <v>121.67</v>
      </c>
    </row>
    <row r="23" spans="1:10" ht="12.75">
      <c r="A23" s="11">
        <v>15</v>
      </c>
      <c r="B23" s="15">
        <v>212003</v>
      </c>
      <c r="C23" s="23" t="s">
        <v>758</v>
      </c>
      <c r="D23" s="23"/>
      <c r="E23" s="23"/>
      <c r="F23" s="23"/>
      <c r="G23" s="17">
        <v>1408</v>
      </c>
      <c r="H23" s="318">
        <v>46737.04</v>
      </c>
      <c r="I23" s="17">
        <v>1900</v>
      </c>
      <c r="J23" s="318">
        <v>134.94</v>
      </c>
    </row>
    <row r="24" spans="1:10" ht="12.75">
      <c r="A24" s="18">
        <v>16</v>
      </c>
      <c r="B24" s="27" t="s">
        <v>528</v>
      </c>
      <c r="C24" s="13"/>
      <c r="D24" s="13"/>
      <c r="E24" s="13"/>
      <c r="F24" s="13"/>
      <c r="G24" s="29">
        <f>G25+G26+G27+G28</f>
        <v>6246</v>
      </c>
      <c r="H24" s="339">
        <f>H25+H26+H27+H28</f>
        <v>207329.23</v>
      </c>
      <c r="I24" s="29">
        <f>I25+I26+I27+I28</f>
        <v>4930</v>
      </c>
      <c r="J24" s="339">
        <v>78.93</v>
      </c>
    </row>
    <row r="25" spans="1:10" ht="12.75">
      <c r="A25" s="11">
        <v>17</v>
      </c>
      <c r="B25" s="22">
        <v>221</v>
      </c>
      <c r="C25" s="23" t="s">
        <v>432</v>
      </c>
      <c r="D25" s="23"/>
      <c r="E25" s="23"/>
      <c r="F25" s="23"/>
      <c r="G25" s="17">
        <v>5284</v>
      </c>
      <c r="H25" s="318">
        <v>175396.67</v>
      </c>
      <c r="I25" s="17">
        <v>3953</v>
      </c>
      <c r="J25" s="318">
        <v>74.81</v>
      </c>
    </row>
    <row r="26" spans="1:10" ht="12.75">
      <c r="A26" s="18">
        <v>18</v>
      </c>
      <c r="B26" s="19">
        <v>222</v>
      </c>
      <c r="C26" s="24" t="s">
        <v>529</v>
      </c>
      <c r="D26" s="1"/>
      <c r="E26" s="1"/>
      <c r="F26" s="1"/>
      <c r="G26" s="21">
        <v>50</v>
      </c>
      <c r="H26" s="321">
        <v>1659.7</v>
      </c>
      <c r="I26" s="21">
        <v>52</v>
      </c>
      <c r="J26" s="321">
        <v>104</v>
      </c>
    </row>
    <row r="27" spans="1:10" ht="12.75">
      <c r="A27" s="11">
        <v>19</v>
      </c>
      <c r="B27" s="22">
        <v>223</v>
      </c>
      <c r="C27" s="87" t="s">
        <v>433</v>
      </c>
      <c r="D27" s="23"/>
      <c r="E27" s="23"/>
      <c r="F27" s="23"/>
      <c r="G27" s="10">
        <v>900</v>
      </c>
      <c r="H27" s="318">
        <v>29874.53</v>
      </c>
      <c r="I27" s="10">
        <v>918</v>
      </c>
      <c r="J27" s="318">
        <v>102</v>
      </c>
    </row>
    <row r="28" spans="1:10" ht="12.75">
      <c r="A28" s="18">
        <v>20</v>
      </c>
      <c r="B28" s="25">
        <v>229005</v>
      </c>
      <c r="C28" s="24" t="s">
        <v>530</v>
      </c>
      <c r="D28" s="1"/>
      <c r="E28" s="1"/>
      <c r="F28" s="1"/>
      <c r="G28" s="21">
        <v>12</v>
      </c>
      <c r="H28" s="321">
        <v>398.33</v>
      </c>
      <c r="I28" s="21">
        <v>7</v>
      </c>
      <c r="J28" s="321">
        <v>58.33</v>
      </c>
    </row>
    <row r="29" spans="1:10" ht="12.75">
      <c r="A29" s="11">
        <v>21</v>
      </c>
      <c r="B29" s="27" t="s">
        <v>531</v>
      </c>
      <c r="C29" s="13"/>
      <c r="D29" s="13"/>
      <c r="E29" s="13"/>
      <c r="F29" s="13"/>
      <c r="G29" s="31">
        <f>G30</f>
        <v>42</v>
      </c>
      <c r="H29" s="315">
        <f>H30</f>
        <v>1394.14</v>
      </c>
      <c r="I29" s="31">
        <f>I30</f>
        <v>41</v>
      </c>
      <c r="J29" s="315">
        <v>97.62</v>
      </c>
    </row>
    <row r="30" spans="1:10" ht="12.75">
      <c r="A30" s="18">
        <v>22</v>
      </c>
      <c r="B30" s="19">
        <v>240</v>
      </c>
      <c r="C30" s="32" t="s">
        <v>532</v>
      </c>
      <c r="D30" s="32"/>
      <c r="E30" s="32"/>
      <c r="F30" s="1"/>
      <c r="G30" s="21">
        <v>42</v>
      </c>
      <c r="H30" s="321">
        <v>1394.14</v>
      </c>
      <c r="I30" s="21">
        <v>41</v>
      </c>
      <c r="J30" s="321">
        <v>97.62</v>
      </c>
    </row>
    <row r="31" spans="1:10" ht="12.75">
      <c r="A31" s="11">
        <v>23</v>
      </c>
      <c r="B31" s="33" t="s">
        <v>533</v>
      </c>
      <c r="C31" s="13"/>
      <c r="D31" s="13"/>
      <c r="E31" s="13"/>
      <c r="F31" s="13"/>
      <c r="G31" s="31">
        <f>G32+G33+G34+G35</f>
        <v>968</v>
      </c>
      <c r="H31" s="315">
        <f>H32+H33+H34</f>
        <v>32131.719999999998</v>
      </c>
      <c r="I31" s="31">
        <f>I32+I33+I34+I35</f>
        <v>993</v>
      </c>
      <c r="J31" s="469">
        <v>102.58</v>
      </c>
    </row>
    <row r="32" spans="1:10" ht="12.75">
      <c r="A32" s="18">
        <v>24</v>
      </c>
      <c r="B32" s="414">
        <v>292006</v>
      </c>
      <c r="C32" s="415" t="s">
        <v>434</v>
      </c>
      <c r="D32" s="415"/>
      <c r="E32" s="415"/>
      <c r="F32" s="415"/>
      <c r="G32" s="416">
        <v>60</v>
      </c>
      <c r="H32" s="321">
        <v>1991.64</v>
      </c>
      <c r="I32" s="416">
        <v>18</v>
      </c>
      <c r="J32" s="321">
        <v>30</v>
      </c>
    </row>
    <row r="33" spans="1:10" ht="12.75">
      <c r="A33" s="11">
        <v>25</v>
      </c>
      <c r="B33" s="212">
        <v>292008</v>
      </c>
      <c r="C33" s="213" t="s">
        <v>534</v>
      </c>
      <c r="D33" s="213"/>
      <c r="E33" s="213"/>
      <c r="F33" s="213"/>
      <c r="G33" s="214">
        <v>557</v>
      </c>
      <c r="H33" s="318">
        <v>18489.01</v>
      </c>
      <c r="I33" s="214">
        <v>538</v>
      </c>
      <c r="J33" s="318">
        <v>96.59</v>
      </c>
    </row>
    <row r="34" spans="1:10" ht="12.75">
      <c r="A34" s="18">
        <v>26</v>
      </c>
      <c r="B34" s="25">
        <v>292012</v>
      </c>
      <c r="C34" s="24" t="s">
        <v>269</v>
      </c>
      <c r="D34" s="1"/>
      <c r="E34" s="1"/>
      <c r="F34" s="1"/>
      <c r="G34" s="21">
        <v>351</v>
      </c>
      <c r="H34" s="321">
        <v>11651.07</v>
      </c>
      <c r="I34" s="21">
        <v>363</v>
      </c>
      <c r="J34" s="321">
        <v>103.42</v>
      </c>
    </row>
    <row r="35" spans="1:10" ht="12.75">
      <c r="A35" s="11">
        <v>27</v>
      </c>
      <c r="B35" s="15">
        <v>292027</v>
      </c>
      <c r="C35" s="81" t="s">
        <v>214</v>
      </c>
      <c r="D35" s="23"/>
      <c r="E35" s="23"/>
      <c r="F35" s="23"/>
      <c r="G35" s="10">
        <v>0</v>
      </c>
      <c r="H35" s="318">
        <v>0</v>
      </c>
      <c r="I35" s="10">
        <v>74</v>
      </c>
      <c r="J35" s="352" t="s">
        <v>215</v>
      </c>
    </row>
    <row r="36" spans="1:10" ht="12.75">
      <c r="A36" s="11">
        <v>28</v>
      </c>
      <c r="B36" s="33" t="s">
        <v>535</v>
      </c>
      <c r="C36" s="13"/>
      <c r="D36" s="13"/>
      <c r="E36" s="13"/>
      <c r="F36" s="13"/>
      <c r="G36" s="14">
        <f>G37+G38+G39+G40+G41+G42+G43+G44+G45</f>
        <v>28089</v>
      </c>
      <c r="H36" s="315">
        <f>H37+H38+H39+H40+H41+H42+H43+H44+H45</f>
        <v>932383.99</v>
      </c>
      <c r="I36" s="14">
        <f>I37+I38+I39+I40+I41+I42+I43+I44+I45</f>
        <v>29793</v>
      </c>
      <c r="J36" s="315">
        <v>106.07</v>
      </c>
    </row>
    <row r="37" spans="1:10" ht="12.75">
      <c r="A37" s="18">
        <v>29</v>
      </c>
      <c r="B37" s="19">
        <v>311</v>
      </c>
      <c r="C37" s="1" t="s">
        <v>435</v>
      </c>
      <c r="D37" s="1"/>
      <c r="E37" s="1"/>
      <c r="F37" s="1"/>
      <c r="G37" s="20">
        <v>1026</v>
      </c>
      <c r="H37" s="321">
        <v>34056.96</v>
      </c>
      <c r="I37" s="20">
        <v>1163</v>
      </c>
      <c r="J37" s="321">
        <v>113.35</v>
      </c>
    </row>
    <row r="38" spans="1:10" ht="12.75">
      <c r="A38" s="11">
        <v>30</v>
      </c>
      <c r="B38" s="34" t="s">
        <v>536</v>
      </c>
      <c r="C38" s="23" t="s">
        <v>537</v>
      </c>
      <c r="D38" s="23"/>
      <c r="E38" s="23"/>
      <c r="F38" s="23"/>
      <c r="G38" s="17">
        <v>24741</v>
      </c>
      <c r="H38" s="318">
        <v>821250.75</v>
      </c>
      <c r="I38" s="17">
        <v>26341</v>
      </c>
      <c r="J38" s="318">
        <v>106.47</v>
      </c>
    </row>
    <row r="39" spans="1:10" ht="12.75">
      <c r="A39" s="18">
        <v>31</v>
      </c>
      <c r="B39" s="35" t="s">
        <v>538</v>
      </c>
      <c r="C39" s="1" t="s">
        <v>436</v>
      </c>
      <c r="D39" s="1"/>
      <c r="E39" s="1"/>
      <c r="F39" s="1"/>
      <c r="G39" s="21">
        <v>39</v>
      </c>
      <c r="H39" s="321">
        <v>1294.56</v>
      </c>
      <c r="I39" s="21">
        <v>42</v>
      </c>
      <c r="J39" s="321">
        <v>107.69</v>
      </c>
    </row>
    <row r="40" spans="1:10" ht="12.75">
      <c r="A40" s="11">
        <v>32</v>
      </c>
      <c r="B40" s="34" t="s">
        <v>539</v>
      </c>
      <c r="C40" s="23" t="s">
        <v>540</v>
      </c>
      <c r="D40" s="23"/>
      <c r="E40" s="23"/>
      <c r="F40" s="23"/>
      <c r="G40" s="10">
        <v>278</v>
      </c>
      <c r="H40" s="318">
        <v>9227.91</v>
      </c>
      <c r="I40" s="10">
        <v>301</v>
      </c>
      <c r="J40" s="318">
        <v>108.27</v>
      </c>
    </row>
    <row r="41" spans="1:10" ht="12.75">
      <c r="A41" s="18">
        <v>33</v>
      </c>
      <c r="B41" s="36" t="s">
        <v>541</v>
      </c>
      <c r="C41" s="24" t="s">
        <v>759</v>
      </c>
      <c r="D41" s="1"/>
      <c r="E41" s="1"/>
      <c r="F41" s="1"/>
      <c r="G41" s="21">
        <v>538</v>
      </c>
      <c r="H41" s="321">
        <v>17858.33</v>
      </c>
      <c r="I41" s="21">
        <v>435</v>
      </c>
      <c r="J41" s="321">
        <v>80.86</v>
      </c>
    </row>
    <row r="42" spans="1:10" ht="12.75">
      <c r="A42" s="11">
        <v>34</v>
      </c>
      <c r="B42" s="37" t="s">
        <v>542</v>
      </c>
      <c r="C42" s="23" t="s">
        <v>437</v>
      </c>
      <c r="D42" s="23"/>
      <c r="E42" s="23"/>
      <c r="F42" s="23"/>
      <c r="G42" s="10">
        <v>87</v>
      </c>
      <c r="H42" s="318">
        <v>2887.87</v>
      </c>
      <c r="I42" s="10">
        <v>87</v>
      </c>
      <c r="J42" s="318">
        <v>100</v>
      </c>
    </row>
    <row r="43" spans="1:10" ht="12.75">
      <c r="A43" s="18">
        <v>35</v>
      </c>
      <c r="B43" s="36" t="s">
        <v>543</v>
      </c>
      <c r="C43" s="24" t="s">
        <v>270</v>
      </c>
      <c r="D43" s="1"/>
      <c r="E43" s="1"/>
      <c r="F43" s="1"/>
      <c r="G43" s="21">
        <v>344</v>
      </c>
      <c r="H43" s="321">
        <v>11418.71</v>
      </c>
      <c r="I43" s="21">
        <v>383</v>
      </c>
      <c r="J43" s="321">
        <v>111.34</v>
      </c>
    </row>
    <row r="44" spans="1:10" ht="12.75">
      <c r="A44" s="11">
        <v>36</v>
      </c>
      <c r="B44" s="37"/>
      <c r="C44" s="81" t="s">
        <v>438</v>
      </c>
      <c r="D44" s="23"/>
      <c r="E44" s="23"/>
      <c r="F44" s="23"/>
      <c r="G44" s="10">
        <v>36</v>
      </c>
      <c r="H44" s="318">
        <v>1194.98</v>
      </c>
      <c r="I44" s="10">
        <v>41</v>
      </c>
      <c r="J44" s="318">
        <v>113.89</v>
      </c>
    </row>
    <row r="45" spans="1:10" ht="12.75">
      <c r="A45" s="11">
        <v>37</v>
      </c>
      <c r="B45" s="15">
        <v>312002</v>
      </c>
      <c r="C45" s="23" t="s">
        <v>439</v>
      </c>
      <c r="D45" s="23"/>
      <c r="E45" s="23"/>
      <c r="F45" s="23"/>
      <c r="G45" s="17">
        <v>1000</v>
      </c>
      <c r="H45" s="318">
        <v>33193.92</v>
      </c>
      <c r="I45" s="17">
        <v>1000</v>
      </c>
      <c r="J45" s="318">
        <v>100</v>
      </c>
    </row>
    <row r="46" spans="1:10" ht="18.75" thickBot="1">
      <c r="A46" s="38">
        <v>38</v>
      </c>
      <c r="B46" s="39" t="s">
        <v>544</v>
      </c>
      <c r="C46" s="40"/>
      <c r="D46" s="40"/>
      <c r="E46" s="41"/>
      <c r="F46" s="41"/>
      <c r="G46" s="215">
        <f>G10+G15+G21+G24+G29+G31+G36</f>
        <v>118038</v>
      </c>
      <c r="H46" s="417">
        <f>H10+H15+H21+H24+H29+H31+H36</f>
        <v>3918143.8200000003</v>
      </c>
      <c r="I46" s="215">
        <f>I10+I15+I21+I24+I29+I31+I36</f>
        <v>121888</v>
      </c>
      <c r="J46" s="417">
        <v>103.26</v>
      </c>
    </row>
    <row r="47" ht="13.5" thickTop="1"/>
    <row r="52" ht="13.5" thickBot="1">
      <c r="J52">
        <v>5</v>
      </c>
    </row>
    <row r="53" spans="1:10" ht="35.25" thickTop="1">
      <c r="A53" s="43" t="s">
        <v>515</v>
      </c>
      <c r="B53" s="44" t="s">
        <v>545</v>
      </c>
      <c r="C53" s="45"/>
      <c r="D53" s="45"/>
      <c r="E53" s="46"/>
      <c r="F53" s="46"/>
      <c r="G53" s="313" t="s">
        <v>369</v>
      </c>
      <c r="H53" s="7" t="s">
        <v>369</v>
      </c>
      <c r="I53" s="7" t="s">
        <v>443</v>
      </c>
      <c r="J53" s="7" t="s">
        <v>271</v>
      </c>
    </row>
    <row r="54" spans="1:10" ht="12.75">
      <c r="A54" s="11">
        <v>39</v>
      </c>
      <c r="B54" s="226"/>
      <c r="C54" s="217"/>
      <c r="D54" s="217"/>
      <c r="E54" s="217"/>
      <c r="F54" s="217"/>
      <c r="G54" s="418" t="s">
        <v>367</v>
      </c>
      <c r="H54" s="418" t="s">
        <v>368</v>
      </c>
      <c r="I54" s="418" t="s">
        <v>367</v>
      </c>
      <c r="J54" s="418"/>
    </row>
    <row r="55" spans="1:10" ht="12.75">
      <c r="A55" s="11">
        <v>40</v>
      </c>
      <c r="B55" s="12" t="s">
        <v>545</v>
      </c>
      <c r="C55" s="13"/>
      <c r="D55" s="13"/>
      <c r="E55" s="13"/>
      <c r="F55" s="13"/>
      <c r="G55" s="14">
        <f>G56+G57</f>
        <v>11076</v>
      </c>
      <c r="H55" s="315">
        <f>H56+H57</f>
        <v>367655.83999999997</v>
      </c>
      <c r="I55" s="14">
        <f>I56+I57</f>
        <v>11733</v>
      </c>
      <c r="J55" s="315">
        <v>105.93</v>
      </c>
    </row>
    <row r="56" spans="1:10" ht="12.75">
      <c r="A56" s="18">
        <v>41</v>
      </c>
      <c r="B56" s="19">
        <v>231</v>
      </c>
      <c r="C56" s="1" t="s">
        <v>299</v>
      </c>
      <c r="D56" s="1"/>
      <c r="E56" s="1"/>
      <c r="F56" s="1"/>
      <c r="G56" s="21">
        <v>376</v>
      </c>
      <c r="H56" s="317">
        <v>12480.91</v>
      </c>
      <c r="I56" s="21">
        <v>377</v>
      </c>
      <c r="J56" s="317">
        <v>100.27</v>
      </c>
    </row>
    <row r="57" spans="1:10" ht="12.75">
      <c r="A57" s="11">
        <v>42</v>
      </c>
      <c r="B57" s="15">
        <v>233001</v>
      </c>
      <c r="C57" s="23" t="s">
        <v>760</v>
      </c>
      <c r="D57" s="23"/>
      <c r="E57" s="23"/>
      <c r="F57" s="23"/>
      <c r="G57" s="17">
        <v>10700</v>
      </c>
      <c r="H57" s="318">
        <v>355174.93</v>
      </c>
      <c r="I57" s="17">
        <v>11356</v>
      </c>
      <c r="J57" s="318">
        <v>106.13</v>
      </c>
    </row>
    <row r="58" spans="1:10" ht="12.75">
      <c r="A58" s="11">
        <v>43</v>
      </c>
      <c r="B58" s="47" t="s">
        <v>548</v>
      </c>
      <c r="C58" s="48"/>
      <c r="D58" s="48"/>
      <c r="E58" s="48"/>
      <c r="F58" s="48"/>
      <c r="G58" s="49">
        <f>G59+G60</f>
        <v>450</v>
      </c>
      <c r="H58" s="339">
        <f>H59+H60</f>
        <v>14937.26</v>
      </c>
      <c r="I58" s="49">
        <f>I59+I60</f>
        <v>450</v>
      </c>
      <c r="J58" s="339">
        <v>100</v>
      </c>
    </row>
    <row r="59" spans="1:10" ht="12.75">
      <c r="A59" s="11">
        <v>44</v>
      </c>
      <c r="B59" s="50" t="s">
        <v>549</v>
      </c>
      <c r="C59" s="23" t="s">
        <v>550</v>
      </c>
      <c r="D59" s="23"/>
      <c r="E59" s="23"/>
      <c r="F59" s="23"/>
      <c r="G59" s="10">
        <v>0</v>
      </c>
      <c r="H59" s="337">
        <v>0</v>
      </c>
      <c r="I59" s="10">
        <v>0</v>
      </c>
      <c r="J59" s="337">
        <v>0</v>
      </c>
    </row>
    <row r="60" spans="1:10" ht="12.75">
      <c r="A60" s="51">
        <v>45</v>
      </c>
      <c r="B60" s="52">
        <v>322001</v>
      </c>
      <c r="C60" s="53" t="s">
        <v>440</v>
      </c>
      <c r="D60" s="53"/>
      <c r="E60" s="53"/>
      <c r="F60" s="53"/>
      <c r="G60" s="10">
        <v>450</v>
      </c>
      <c r="H60" s="318">
        <v>14937.26</v>
      </c>
      <c r="I60" s="10">
        <v>450</v>
      </c>
      <c r="J60" s="318">
        <v>100</v>
      </c>
    </row>
    <row r="61" spans="1:10" ht="18.75" thickBot="1">
      <c r="A61" s="38">
        <v>46</v>
      </c>
      <c r="B61" s="55" t="s">
        <v>551</v>
      </c>
      <c r="C61" s="40"/>
      <c r="D61" s="40"/>
      <c r="E61" s="41"/>
      <c r="F61" s="41"/>
      <c r="G61" s="42">
        <f>G55+G58</f>
        <v>11526</v>
      </c>
      <c r="H61" s="417">
        <f>H55+H58</f>
        <v>382593.1</v>
      </c>
      <c r="I61" s="42">
        <f>I55+I58</f>
        <v>12183</v>
      </c>
      <c r="J61" s="417">
        <v>105.7</v>
      </c>
    </row>
    <row r="62" ht="13.5" thickTop="1"/>
    <row r="63" ht="13.5" thickBot="1"/>
    <row r="64" spans="1:10" ht="35.25" thickTop="1">
      <c r="A64" s="398" t="s">
        <v>515</v>
      </c>
      <c r="B64" s="44" t="s">
        <v>425</v>
      </c>
      <c r="C64" s="45"/>
      <c r="D64" s="45"/>
      <c r="E64" s="45"/>
      <c r="F64" s="46"/>
      <c r="G64" s="313" t="s">
        <v>369</v>
      </c>
      <c r="H64" s="7" t="s">
        <v>369</v>
      </c>
      <c r="I64" s="7" t="s">
        <v>443</v>
      </c>
      <c r="J64" s="7" t="s">
        <v>271</v>
      </c>
    </row>
    <row r="65" spans="1:10" ht="12.75">
      <c r="A65" s="11">
        <v>47</v>
      </c>
      <c r="B65" s="226"/>
      <c r="C65" s="217"/>
      <c r="D65" s="217"/>
      <c r="E65" s="217"/>
      <c r="F65" s="217"/>
      <c r="G65" s="418" t="s">
        <v>367</v>
      </c>
      <c r="H65" s="411" t="s">
        <v>368</v>
      </c>
      <c r="I65" s="418" t="s">
        <v>367</v>
      </c>
      <c r="J65" s="411"/>
    </row>
    <row r="66" spans="1:10" ht="12.75">
      <c r="A66" s="11">
        <v>48</v>
      </c>
      <c r="B66" s="12" t="s">
        <v>552</v>
      </c>
      <c r="C66" s="13"/>
      <c r="D66" s="13"/>
      <c r="E66" s="13"/>
      <c r="F66" s="13"/>
      <c r="G66" s="14">
        <f>G68+G69+G70</f>
        <v>0</v>
      </c>
      <c r="H66" s="419">
        <f>H68+H69+H70</f>
        <v>0</v>
      </c>
      <c r="I66" s="14">
        <f>I68+I69+I70</f>
        <v>0</v>
      </c>
      <c r="J66" s="419">
        <f>J68+J69+J70</f>
        <v>0</v>
      </c>
    </row>
    <row r="67" spans="1:10" ht="12.75">
      <c r="A67" s="11">
        <v>49</v>
      </c>
      <c r="B67" s="56">
        <v>453</v>
      </c>
      <c r="C67" s="30" t="s">
        <v>441</v>
      </c>
      <c r="D67" s="23"/>
      <c r="E67" s="23"/>
      <c r="F67" s="23"/>
      <c r="G67" s="21">
        <v>0</v>
      </c>
      <c r="H67" s="346">
        <v>0</v>
      </c>
      <c r="I67" s="21">
        <v>0</v>
      </c>
      <c r="J67" s="346">
        <v>0</v>
      </c>
    </row>
    <row r="68" spans="1:10" ht="12.75">
      <c r="A68" s="18">
        <v>50</v>
      </c>
      <c r="B68" s="25">
        <v>454001</v>
      </c>
      <c r="C68" s="8" t="s">
        <v>553</v>
      </c>
      <c r="D68" s="1"/>
      <c r="E68" s="1"/>
      <c r="F68" s="1"/>
      <c r="G68" s="10">
        <v>0</v>
      </c>
      <c r="H68" s="337">
        <v>0</v>
      </c>
      <c r="I68" s="10">
        <v>0</v>
      </c>
      <c r="J68" s="337">
        <v>0</v>
      </c>
    </row>
    <row r="69" spans="1:10" ht="12.75">
      <c r="A69" s="11">
        <v>51</v>
      </c>
      <c r="B69" s="15">
        <v>454002</v>
      </c>
      <c r="C69" s="30" t="s">
        <v>554</v>
      </c>
      <c r="D69" s="23"/>
      <c r="E69" s="23"/>
      <c r="F69" s="23"/>
      <c r="G69" s="21">
        <v>0</v>
      </c>
      <c r="H69" s="346">
        <v>0</v>
      </c>
      <c r="I69" s="21">
        <v>0</v>
      </c>
      <c r="J69" s="346">
        <v>0</v>
      </c>
    </row>
    <row r="70" spans="1:10" ht="12.75">
      <c r="A70" s="11">
        <v>52</v>
      </c>
      <c r="B70" s="47" t="s">
        <v>555</v>
      </c>
      <c r="C70" s="48"/>
      <c r="D70" s="48"/>
      <c r="E70" s="48"/>
      <c r="F70" s="48"/>
      <c r="G70" s="14">
        <f>G71+G72</f>
        <v>0</v>
      </c>
      <c r="H70" s="419">
        <f>H71+H72</f>
        <v>0</v>
      </c>
      <c r="I70" s="14">
        <f>I71+I72</f>
        <v>0</v>
      </c>
      <c r="J70" s="419">
        <f>J71+J72</f>
        <v>0</v>
      </c>
    </row>
    <row r="71" spans="1:10" ht="12.75">
      <c r="A71" s="11">
        <v>53</v>
      </c>
      <c r="B71" s="57">
        <v>513002</v>
      </c>
      <c r="C71" s="23" t="s">
        <v>556</v>
      </c>
      <c r="D71" s="23"/>
      <c r="E71" s="23"/>
      <c r="F71" s="23"/>
      <c r="G71" s="21">
        <v>0</v>
      </c>
      <c r="H71" s="346">
        <v>0</v>
      </c>
      <c r="I71" s="21">
        <v>0</v>
      </c>
      <c r="J71" s="346">
        <v>0</v>
      </c>
    </row>
    <row r="72" spans="1:10" ht="12.75">
      <c r="A72" s="51">
        <v>54</v>
      </c>
      <c r="B72" s="52">
        <v>514002</v>
      </c>
      <c r="C72" s="53" t="s">
        <v>557</v>
      </c>
      <c r="D72" s="53"/>
      <c r="E72" s="53"/>
      <c r="F72" s="53"/>
      <c r="G72" s="10">
        <v>0</v>
      </c>
      <c r="H72" s="337">
        <v>0</v>
      </c>
      <c r="I72" s="10">
        <v>0</v>
      </c>
      <c r="J72" s="337">
        <v>0</v>
      </c>
    </row>
    <row r="73" spans="1:10" ht="15.75">
      <c r="A73" s="11">
        <v>55</v>
      </c>
      <c r="B73" s="58" t="s">
        <v>442</v>
      </c>
      <c r="C73" s="59"/>
      <c r="D73" s="59"/>
      <c r="E73" s="59"/>
      <c r="F73" s="59"/>
      <c r="G73" s="420">
        <f>G66+G70</f>
        <v>0</v>
      </c>
      <c r="H73" s="421">
        <f>H66+H70</f>
        <v>0</v>
      </c>
      <c r="I73" s="420">
        <f>I66+I70</f>
        <v>0</v>
      </c>
      <c r="J73" s="421">
        <f>J66+J70</f>
        <v>0</v>
      </c>
    </row>
    <row r="74" spans="1:10" ht="12.75">
      <c r="A74" s="11">
        <v>56</v>
      </c>
      <c r="B74" s="60"/>
      <c r="C74" s="60"/>
      <c r="D74" s="60"/>
      <c r="E74" s="60"/>
      <c r="F74" s="60"/>
      <c r="G74" s="418" t="s">
        <v>367</v>
      </c>
      <c r="H74" s="418" t="s">
        <v>368</v>
      </c>
      <c r="I74" s="418" t="s">
        <v>367</v>
      </c>
      <c r="J74" s="411" t="s">
        <v>271</v>
      </c>
    </row>
    <row r="75" spans="1:10" ht="15.75">
      <c r="A75" s="11">
        <v>57</v>
      </c>
      <c r="B75" s="61" t="s">
        <v>516</v>
      </c>
      <c r="C75" s="61"/>
      <c r="D75" s="61"/>
      <c r="E75" s="61"/>
      <c r="F75" s="61"/>
      <c r="G75" s="216">
        <f>G46</f>
        <v>118038</v>
      </c>
      <c r="H75" s="422">
        <v>3918143.8</v>
      </c>
      <c r="I75" s="216">
        <f>I46</f>
        <v>121888</v>
      </c>
      <c r="J75" s="422">
        <v>103.26</v>
      </c>
    </row>
    <row r="76" spans="1:10" ht="15.75">
      <c r="A76" s="18">
        <v>58</v>
      </c>
      <c r="B76" s="63" t="s">
        <v>545</v>
      </c>
      <c r="C76" s="63"/>
      <c r="D76" s="63"/>
      <c r="E76" s="63"/>
      <c r="F76" s="63"/>
      <c r="G76" s="64">
        <f>G61</f>
        <v>11526</v>
      </c>
      <c r="H76" s="423">
        <f>H61</f>
        <v>382593.1</v>
      </c>
      <c r="I76" s="64">
        <f>I61</f>
        <v>12183</v>
      </c>
      <c r="J76" s="423">
        <v>105.7</v>
      </c>
    </row>
    <row r="77" spans="1:10" ht="15.75">
      <c r="A77" s="11">
        <v>59</v>
      </c>
      <c r="B77" s="61" t="s">
        <v>425</v>
      </c>
      <c r="C77" s="61"/>
      <c r="D77" s="61"/>
      <c r="E77" s="61"/>
      <c r="F77" s="61"/>
      <c r="G77" s="62">
        <f>G73</f>
        <v>0</v>
      </c>
      <c r="H77" s="424">
        <f>H73</f>
        <v>0</v>
      </c>
      <c r="I77" s="62">
        <f>I73</f>
        <v>0</v>
      </c>
      <c r="J77" s="424">
        <v>0</v>
      </c>
    </row>
    <row r="78" spans="1:10" ht="15.75">
      <c r="A78" s="11">
        <v>60</v>
      </c>
      <c r="B78" s="65" t="s">
        <v>558</v>
      </c>
      <c r="C78" s="65"/>
      <c r="D78" s="65"/>
      <c r="E78" s="65"/>
      <c r="F78" s="65"/>
      <c r="G78" s="62">
        <v>1500</v>
      </c>
      <c r="H78" s="422">
        <v>49790.88</v>
      </c>
      <c r="I78" s="62">
        <v>1978</v>
      </c>
      <c r="J78" s="422">
        <v>131.87</v>
      </c>
    </row>
    <row r="79" spans="1:10" ht="18.75" thickBot="1">
      <c r="A79" s="66">
        <v>61</v>
      </c>
      <c r="B79" s="67" t="s">
        <v>559</v>
      </c>
      <c r="C79" s="68"/>
      <c r="D79" s="68"/>
      <c r="E79" s="68"/>
      <c r="F79" s="68"/>
      <c r="G79" s="461">
        <f>G75+G76+G77+G78</f>
        <v>131064</v>
      </c>
      <c r="H79" s="426">
        <f>H75+H76+H77+H78</f>
        <v>4350527.779999999</v>
      </c>
      <c r="I79" s="425">
        <f>I75+I76+I77+I78</f>
        <v>136049</v>
      </c>
      <c r="J79" s="426">
        <v>103.8</v>
      </c>
    </row>
    <row r="80" ht="13.5" thickTop="1"/>
    <row r="83" ht="12.75">
      <c r="A83" t="s">
        <v>458</v>
      </c>
    </row>
    <row r="84" ht="12.75">
      <c r="A84" t="s">
        <v>288</v>
      </c>
    </row>
    <row r="85" ht="12.75">
      <c r="A85" t="s">
        <v>289</v>
      </c>
    </row>
    <row r="86" ht="12.75">
      <c r="A86" t="s">
        <v>459</v>
      </c>
    </row>
    <row r="87" ht="12.75">
      <c r="A87" t="s">
        <v>460</v>
      </c>
    </row>
    <row r="88" ht="12.75">
      <c r="A88" t="s">
        <v>290</v>
      </c>
    </row>
    <row r="89" ht="12.75">
      <c r="A89" t="s">
        <v>461</v>
      </c>
    </row>
    <row r="90" ht="13.5" thickBot="1"/>
    <row r="91" spans="1:9" ht="13.5" thickTop="1">
      <c r="A91" s="281"/>
      <c r="B91" s="282"/>
      <c r="C91" s="282"/>
      <c r="D91" s="282"/>
      <c r="E91" s="282"/>
      <c r="F91" s="282"/>
      <c r="G91" s="282"/>
      <c r="H91" s="593" t="s">
        <v>291</v>
      </c>
      <c r="I91" s="594"/>
    </row>
    <row r="92" spans="1:9" ht="13.5" thickBot="1">
      <c r="A92" s="289"/>
      <c r="B92" s="290"/>
      <c r="C92" s="290"/>
      <c r="D92" s="290"/>
      <c r="E92" s="290"/>
      <c r="F92" s="290"/>
      <c r="G92" s="290"/>
      <c r="H92" s="595" t="s">
        <v>517</v>
      </c>
      <c r="I92" s="596"/>
    </row>
    <row r="93" spans="1:9" ht="18">
      <c r="A93" s="296"/>
      <c r="B93" s="294" t="s">
        <v>462</v>
      </c>
      <c r="C93" s="291"/>
      <c r="D93" s="291"/>
      <c r="E93" s="291"/>
      <c r="F93" s="291"/>
      <c r="G93" s="292"/>
      <c r="H93" s="293"/>
      <c r="I93" s="506">
        <v>136049</v>
      </c>
    </row>
    <row r="94" spans="1:9" ht="15.75">
      <c r="A94" s="289"/>
      <c r="B94" s="283" t="s">
        <v>552</v>
      </c>
      <c r="C94" s="284"/>
      <c r="D94" s="284"/>
      <c r="E94" s="284"/>
      <c r="F94" s="284"/>
      <c r="G94" s="285"/>
      <c r="H94" s="286"/>
      <c r="I94" s="507">
        <v>0</v>
      </c>
    </row>
    <row r="95" spans="1:9" ht="16.5" thickBot="1">
      <c r="A95" s="297"/>
      <c r="B95" s="295" t="s">
        <v>463</v>
      </c>
      <c r="C95" s="287"/>
      <c r="D95" s="287"/>
      <c r="E95" s="287"/>
      <c r="F95" s="287"/>
      <c r="G95" s="288"/>
      <c r="H95" s="287"/>
      <c r="I95" s="508">
        <v>136049</v>
      </c>
    </row>
    <row r="96" ht="13.5" thickTop="1"/>
    <row r="101" ht="12.75">
      <c r="J101">
        <v>6</v>
      </c>
    </row>
  </sheetData>
  <mergeCells count="3">
    <mergeCell ref="H91:I91"/>
    <mergeCell ref="H92:I92"/>
    <mergeCell ref="A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&amp;LKonverzný kurz: 1 EUR = 30,1260 SKK&amp;RRozpočet mesta Šurany za rok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7"/>
  <sheetViews>
    <sheetView workbookViewId="0" topLeftCell="A414">
      <selection activeCell="J356" sqref="J356"/>
    </sheetView>
  </sheetViews>
  <sheetFormatPr defaultColWidth="9.00390625" defaultRowHeight="12.75"/>
  <cols>
    <col min="1" max="1" width="4.00390625" style="0" customWidth="1"/>
    <col min="8" max="8" width="9.75390625" style="0" customWidth="1"/>
    <col min="9" max="9" width="10.75390625" style="0" customWidth="1"/>
  </cols>
  <sheetData>
    <row r="1" spans="1:10" ht="17.25" thickBot="1" thickTop="1">
      <c r="A1" s="597" t="s">
        <v>213</v>
      </c>
      <c r="B1" s="598"/>
      <c r="C1" s="598"/>
      <c r="D1" s="598"/>
      <c r="E1" s="598"/>
      <c r="F1" s="598"/>
      <c r="G1" s="598"/>
      <c r="H1" s="598"/>
      <c r="I1" s="598"/>
      <c r="J1" s="310"/>
    </row>
    <row r="2" spans="7:10" ht="14.25" thickBot="1" thickTop="1">
      <c r="G2" s="311" t="s">
        <v>367</v>
      </c>
      <c r="H2" s="311" t="s">
        <v>368</v>
      </c>
      <c r="I2" s="311" t="s">
        <v>367</v>
      </c>
      <c r="J2" s="311"/>
    </row>
    <row r="3" spans="1:10" ht="35.25" thickTop="1">
      <c r="A3" s="2" t="s">
        <v>515</v>
      </c>
      <c r="B3" s="3" t="s">
        <v>560</v>
      </c>
      <c r="C3" s="5"/>
      <c r="D3" s="5"/>
      <c r="E3" s="5"/>
      <c r="F3" s="312"/>
      <c r="G3" s="313" t="s">
        <v>369</v>
      </c>
      <c r="H3" s="7" t="s">
        <v>369</v>
      </c>
      <c r="I3" s="7" t="s">
        <v>443</v>
      </c>
      <c r="J3" s="7" t="s">
        <v>271</v>
      </c>
    </row>
    <row r="4" spans="1:10" ht="15.75">
      <c r="A4" s="11">
        <v>1</v>
      </c>
      <c r="B4" s="70" t="s">
        <v>561</v>
      </c>
      <c r="C4" s="13"/>
      <c r="D4" s="13"/>
      <c r="E4" s="13"/>
      <c r="F4" s="13"/>
      <c r="G4" s="314">
        <f>G5+G6+G7+G8+G50</f>
        <v>21254</v>
      </c>
      <c r="H4" s="315">
        <f>H5+H6+H7+H8+H50</f>
        <v>705503.6</v>
      </c>
      <c r="I4" s="314">
        <f>I5+I6+I7+I8+I50</f>
        <v>19325</v>
      </c>
      <c r="J4" s="315">
        <v>90.92</v>
      </c>
    </row>
    <row r="5" spans="1:10" ht="12.75">
      <c r="A5" s="11">
        <v>2</v>
      </c>
      <c r="B5" s="71">
        <v>610</v>
      </c>
      <c r="C5" s="72" t="s">
        <v>562</v>
      </c>
      <c r="D5" s="16"/>
      <c r="E5" s="16"/>
      <c r="F5" s="16"/>
      <c r="G5" s="316">
        <v>8500</v>
      </c>
      <c r="H5" s="317">
        <v>282148.31</v>
      </c>
      <c r="I5" s="316">
        <v>7696</v>
      </c>
      <c r="J5" s="317">
        <v>90.54</v>
      </c>
    </row>
    <row r="6" spans="1:10" ht="12.75">
      <c r="A6" s="18">
        <v>3</v>
      </c>
      <c r="B6" s="75">
        <v>620</v>
      </c>
      <c r="C6" s="76" t="s">
        <v>563</v>
      </c>
      <c r="D6" s="1"/>
      <c r="E6" s="1"/>
      <c r="F6" s="1"/>
      <c r="G6" s="73">
        <v>3200</v>
      </c>
      <c r="H6" s="318">
        <v>106220.54</v>
      </c>
      <c r="I6" s="73">
        <v>2712</v>
      </c>
      <c r="J6" s="318">
        <v>84.75</v>
      </c>
    </row>
    <row r="7" spans="1:10" ht="12.75">
      <c r="A7" s="11">
        <v>4</v>
      </c>
      <c r="B7" s="22"/>
      <c r="C7" s="78" t="s">
        <v>564</v>
      </c>
      <c r="D7" s="23"/>
      <c r="E7" s="23"/>
      <c r="F7" s="23"/>
      <c r="G7" s="74">
        <v>150</v>
      </c>
      <c r="H7" s="318">
        <v>4979.09</v>
      </c>
      <c r="I7" s="74">
        <v>150</v>
      </c>
      <c r="J7" s="318">
        <v>100</v>
      </c>
    </row>
    <row r="8" spans="1:10" ht="12.75">
      <c r="A8" s="18">
        <v>5</v>
      </c>
      <c r="B8" s="75">
        <v>630</v>
      </c>
      <c r="C8" s="79" t="s">
        <v>565</v>
      </c>
      <c r="D8" s="1"/>
      <c r="E8" s="1"/>
      <c r="F8" s="1"/>
      <c r="G8" s="77">
        <f>G9+G11+G15+G24+G29+G34</f>
        <v>8929</v>
      </c>
      <c r="H8" s="319">
        <f>H9+H11+H15+H24+H29+H34</f>
        <v>296388.54</v>
      </c>
      <c r="I8" s="77">
        <f>I9+I11+I15+I24+I29+I34</f>
        <v>8390</v>
      </c>
      <c r="J8" s="319">
        <v>93.96</v>
      </c>
    </row>
    <row r="9" spans="1:10" ht="12.75">
      <c r="A9" s="11">
        <v>6</v>
      </c>
      <c r="B9" s="80">
        <v>631</v>
      </c>
      <c r="C9" s="80" t="s">
        <v>566</v>
      </c>
      <c r="D9" s="81"/>
      <c r="E9" s="81"/>
      <c r="F9" s="81"/>
      <c r="G9" s="82">
        <f>G10</f>
        <v>50</v>
      </c>
      <c r="H9" s="320">
        <f>H10</f>
        <v>1659.7</v>
      </c>
      <c r="I9" s="82">
        <f>I10</f>
        <v>38</v>
      </c>
      <c r="J9" s="320">
        <f>J10</f>
        <v>76</v>
      </c>
    </row>
    <row r="10" spans="1:10" ht="12.75">
      <c r="A10" s="18">
        <v>7</v>
      </c>
      <c r="B10" s="83">
        <v>631001</v>
      </c>
      <c r="C10" s="26" t="s">
        <v>606</v>
      </c>
      <c r="D10" s="26"/>
      <c r="E10" s="26"/>
      <c r="F10" s="26"/>
      <c r="G10" s="21">
        <v>50</v>
      </c>
      <c r="H10" s="321">
        <v>1659.7</v>
      </c>
      <c r="I10" s="21">
        <v>38</v>
      </c>
      <c r="J10" s="321">
        <v>76</v>
      </c>
    </row>
    <row r="11" spans="1:10" ht="12.75">
      <c r="A11" s="11">
        <v>8</v>
      </c>
      <c r="B11" s="84">
        <v>632</v>
      </c>
      <c r="C11" s="72" t="s">
        <v>567</v>
      </c>
      <c r="D11" s="72"/>
      <c r="E11" s="72"/>
      <c r="F11" s="72"/>
      <c r="G11" s="73">
        <f>G12+G13+G14</f>
        <v>1790</v>
      </c>
      <c r="H11" s="322">
        <f>H12+H13+H14</f>
        <v>59417.119999999995</v>
      </c>
      <c r="I11" s="73">
        <f>I12+I13+I14</f>
        <v>1880</v>
      </c>
      <c r="J11" s="322">
        <v>105.03</v>
      </c>
    </row>
    <row r="12" spans="1:10" ht="12.75">
      <c r="A12" s="18">
        <v>9</v>
      </c>
      <c r="B12" s="83">
        <v>632001</v>
      </c>
      <c r="C12" s="85" t="s">
        <v>568</v>
      </c>
      <c r="D12" s="32"/>
      <c r="E12" s="32"/>
      <c r="F12" s="32"/>
      <c r="G12" s="21">
        <v>650</v>
      </c>
      <c r="H12" s="321">
        <v>21576.05</v>
      </c>
      <c r="I12" s="21">
        <v>708</v>
      </c>
      <c r="J12" s="321">
        <v>108.92</v>
      </c>
    </row>
    <row r="13" spans="1:10" ht="12.75">
      <c r="A13" s="11">
        <v>10</v>
      </c>
      <c r="B13" s="86">
        <v>632002</v>
      </c>
      <c r="C13" s="87" t="s">
        <v>569</v>
      </c>
      <c r="D13" s="87"/>
      <c r="E13" s="87"/>
      <c r="F13" s="87"/>
      <c r="G13" s="10">
        <v>140</v>
      </c>
      <c r="H13" s="318">
        <v>4647.15</v>
      </c>
      <c r="I13" s="10">
        <v>92</v>
      </c>
      <c r="J13" s="318">
        <v>65.71</v>
      </c>
    </row>
    <row r="14" spans="1:10" ht="12.75">
      <c r="A14" s="18">
        <v>11</v>
      </c>
      <c r="B14" s="83">
        <v>632003</v>
      </c>
      <c r="C14" s="32" t="s">
        <v>570</v>
      </c>
      <c r="D14" s="32"/>
      <c r="E14" s="32"/>
      <c r="F14" s="32"/>
      <c r="G14" s="20">
        <v>1000</v>
      </c>
      <c r="H14" s="321">
        <v>33193.92</v>
      </c>
      <c r="I14" s="20">
        <v>1080</v>
      </c>
      <c r="J14" s="321">
        <v>108</v>
      </c>
    </row>
    <row r="15" spans="1:10" ht="12.75">
      <c r="A15" s="11">
        <v>12</v>
      </c>
      <c r="B15" s="88">
        <v>633</v>
      </c>
      <c r="C15" s="80" t="s">
        <v>571</v>
      </c>
      <c r="D15" s="80"/>
      <c r="E15" s="80"/>
      <c r="F15" s="80"/>
      <c r="G15" s="82">
        <f>G16+G17+G18+G19+G20+G21+G22+G23</f>
        <v>2065</v>
      </c>
      <c r="H15" s="320">
        <f>H16+H17+H18+H19+H20+H21+H22+H23</f>
        <v>68545.44</v>
      </c>
      <c r="I15" s="82">
        <f>I16+I17+I18+I19+I20+I21+I22+I23</f>
        <v>1989</v>
      </c>
      <c r="J15" s="320">
        <v>96.32</v>
      </c>
    </row>
    <row r="16" spans="1:10" ht="12.75">
      <c r="A16" s="18">
        <v>13</v>
      </c>
      <c r="B16" s="89">
        <v>633001</v>
      </c>
      <c r="C16" s="85" t="s">
        <v>572</v>
      </c>
      <c r="D16" s="32"/>
      <c r="E16" s="32"/>
      <c r="F16" s="32"/>
      <c r="G16" s="21">
        <v>250</v>
      </c>
      <c r="H16" s="321">
        <v>8298.48</v>
      </c>
      <c r="I16" s="21">
        <v>169</v>
      </c>
      <c r="J16" s="321">
        <v>67.6</v>
      </c>
    </row>
    <row r="17" spans="1:10" ht="12.75">
      <c r="A17" s="11">
        <v>14</v>
      </c>
      <c r="B17" s="90">
        <v>633002</v>
      </c>
      <c r="C17" s="87" t="s">
        <v>573</v>
      </c>
      <c r="D17" s="87"/>
      <c r="E17" s="87"/>
      <c r="F17" s="87"/>
      <c r="G17" s="10">
        <v>100</v>
      </c>
      <c r="H17" s="318">
        <v>3319.39</v>
      </c>
      <c r="I17" s="10">
        <v>90</v>
      </c>
      <c r="J17" s="318">
        <v>90</v>
      </c>
    </row>
    <row r="18" spans="1:10" ht="12.75">
      <c r="A18" s="11">
        <v>15</v>
      </c>
      <c r="B18" s="90">
        <v>633004</v>
      </c>
      <c r="C18" s="87" t="s">
        <v>272</v>
      </c>
      <c r="D18" s="87"/>
      <c r="E18" s="87"/>
      <c r="F18" s="87"/>
      <c r="G18" s="21">
        <v>10</v>
      </c>
      <c r="H18" s="321">
        <v>331.94</v>
      </c>
      <c r="I18" s="21">
        <v>7</v>
      </c>
      <c r="J18" s="321">
        <v>70</v>
      </c>
    </row>
    <row r="19" spans="1:10" ht="12.75">
      <c r="A19" s="18">
        <v>16</v>
      </c>
      <c r="B19" s="91">
        <v>633006</v>
      </c>
      <c r="C19" s="92" t="s">
        <v>370</v>
      </c>
      <c r="D19" s="92"/>
      <c r="E19" s="92"/>
      <c r="F19" s="92"/>
      <c r="G19" s="10">
        <v>700</v>
      </c>
      <c r="H19" s="318">
        <v>23235.74</v>
      </c>
      <c r="I19" s="10">
        <v>707</v>
      </c>
      <c r="J19" s="318">
        <v>101</v>
      </c>
    </row>
    <row r="20" spans="1:10" ht="12.75">
      <c r="A20" s="11">
        <v>17</v>
      </c>
      <c r="B20" s="91">
        <v>633009</v>
      </c>
      <c r="C20" s="92" t="s">
        <v>574</v>
      </c>
      <c r="D20" s="92"/>
      <c r="E20" s="92"/>
      <c r="F20" s="92"/>
      <c r="G20" s="21">
        <v>250</v>
      </c>
      <c r="H20" s="321">
        <v>8298.48</v>
      </c>
      <c r="I20" s="21">
        <v>282</v>
      </c>
      <c r="J20" s="321">
        <v>112.8</v>
      </c>
    </row>
    <row r="21" spans="1:10" ht="12.75">
      <c r="A21" s="18">
        <v>18</v>
      </c>
      <c r="B21" s="94">
        <v>633010</v>
      </c>
      <c r="C21" s="85" t="s">
        <v>575</v>
      </c>
      <c r="D21" s="85"/>
      <c r="E21" s="85"/>
      <c r="F21" s="85"/>
      <c r="G21" s="10">
        <v>5</v>
      </c>
      <c r="H21" s="318">
        <v>165.97</v>
      </c>
      <c r="I21" s="10">
        <v>0</v>
      </c>
      <c r="J21" s="352">
        <v>0</v>
      </c>
    </row>
    <row r="22" spans="1:10" ht="12.75">
      <c r="A22" s="11">
        <v>19</v>
      </c>
      <c r="B22" s="91">
        <v>633016</v>
      </c>
      <c r="C22" s="92" t="s">
        <v>576</v>
      </c>
      <c r="D22" s="92"/>
      <c r="E22" s="92"/>
      <c r="F22" s="92"/>
      <c r="G22" s="21">
        <v>250</v>
      </c>
      <c r="H22" s="321">
        <v>8298.48</v>
      </c>
      <c r="I22" s="21">
        <v>237</v>
      </c>
      <c r="J22" s="321">
        <v>94.8</v>
      </c>
    </row>
    <row r="23" spans="1:10" ht="12.75">
      <c r="A23" s="11">
        <v>20</v>
      </c>
      <c r="B23" s="91"/>
      <c r="C23" s="118" t="s">
        <v>371</v>
      </c>
      <c r="D23" s="118"/>
      <c r="E23" s="118"/>
      <c r="F23" s="118"/>
      <c r="G23" s="10">
        <v>500</v>
      </c>
      <c r="H23" s="318">
        <v>16596.96</v>
      </c>
      <c r="I23" s="10">
        <v>497</v>
      </c>
      <c r="J23" s="318">
        <v>99.4</v>
      </c>
    </row>
    <row r="24" spans="1:10" ht="12.75">
      <c r="A24" s="18">
        <v>21</v>
      </c>
      <c r="B24" s="95">
        <v>634</v>
      </c>
      <c r="C24" s="79" t="s">
        <v>577</v>
      </c>
      <c r="D24" s="79"/>
      <c r="E24" s="79"/>
      <c r="F24" s="79"/>
      <c r="G24" s="96">
        <f>G25+G26+G27+G28</f>
        <v>335</v>
      </c>
      <c r="H24" s="323">
        <f>H25+H26+H27+H28</f>
        <v>11119.97</v>
      </c>
      <c r="I24" s="96">
        <f>I25+I26+I27+I28</f>
        <v>269</v>
      </c>
      <c r="J24" s="323">
        <v>80.3</v>
      </c>
    </row>
    <row r="25" spans="1:10" ht="12.75">
      <c r="A25" s="11">
        <v>22</v>
      </c>
      <c r="B25" s="91">
        <v>634001</v>
      </c>
      <c r="C25" s="92" t="s">
        <v>578</v>
      </c>
      <c r="D25" s="92"/>
      <c r="E25" s="92"/>
      <c r="F25" s="92"/>
      <c r="G25" s="10">
        <v>250</v>
      </c>
      <c r="H25" s="318">
        <v>8298.48</v>
      </c>
      <c r="I25" s="10">
        <v>182</v>
      </c>
      <c r="J25" s="318">
        <v>72.8</v>
      </c>
    </row>
    <row r="26" spans="1:10" ht="12.75">
      <c r="A26" s="18">
        <v>23</v>
      </c>
      <c r="B26" s="94">
        <v>634002</v>
      </c>
      <c r="C26" s="85" t="s">
        <v>579</v>
      </c>
      <c r="D26" s="85"/>
      <c r="E26" s="85"/>
      <c r="F26" s="85"/>
      <c r="G26" s="10">
        <v>51</v>
      </c>
      <c r="H26" s="318">
        <v>1692.89</v>
      </c>
      <c r="I26" s="10">
        <v>57</v>
      </c>
      <c r="J26" s="318">
        <v>111.76</v>
      </c>
    </row>
    <row r="27" spans="1:10" ht="12.75">
      <c r="A27" s="11">
        <v>24</v>
      </c>
      <c r="B27" s="91">
        <v>634003</v>
      </c>
      <c r="C27" s="92" t="s">
        <v>580</v>
      </c>
      <c r="D27" s="92"/>
      <c r="E27" s="92"/>
      <c r="F27" s="92"/>
      <c r="G27" s="10">
        <v>30</v>
      </c>
      <c r="H27" s="318">
        <v>995.82</v>
      </c>
      <c r="I27" s="10">
        <v>28</v>
      </c>
      <c r="J27" s="318">
        <v>93.33</v>
      </c>
    </row>
    <row r="28" spans="1:10" ht="12.75">
      <c r="A28" s="18">
        <v>25</v>
      </c>
      <c r="B28" s="94">
        <v>634005</v>
      </c>
      <c r="C28" s="85" t="s">
        <v>581</v>
      </c>
      <c r="D28" s="85"/>
      <c r="E28" s="85"/>
      <c r="F28" s="85"/>
      <c r="G28" s="21">
        <v>4</v>
      </c>
      <c r="H28" s="321">
        <v>132.78</v>
      </c>
      <c r="I28" s="21">
        <v>2</v>
      </c>
      <c r="J28" s="321">
        <v>50</v>
      </c>
    </row>
    <row r="29" spans="1:10" ht="12.75">
      <c r="A29" s="11">
        <v>26</v>
      </c>
      <c r="B29" s="88">
        <v>635</v>
      </c>
      <c r="C29" s="80" t="s">
        <v>274</v>
      </c>
      <c r="D29" s="80"/>
      <c r="E29" s="80"/>
      <c r="F29" s="80"/>
      <c r="G29" s="82">
        <f>G30+G31+G32+G33</f>
        <v>1475</v>
      </c>
      <c r="H29" s="320">
        <f>H30+H31+H32+H33</f>
        <v>48961.03999999999</v>
      </c>
      <c r="I29" s="82">
        <f>I30+I31+I32+I33</f>
        <v>1280</v>
      </c>
      <c r="J29" s="320">
        <v>86.78</v>
      </c>
    </row>
    <row r="30" spans="1:10" ht="12.75">
      <c r="A30" s="18">
        <v>27</v>
      </c>
      <c r="B30" s="94">
        <v>635002</v>
      </c>
      <c r="C30" s="85" t="s">
        <v>219</v>
      </c>
      <c r="D30" s="85"/>
      <c r="E30" s="85"/>
      <c r="F30" s="85"/>
      <c r="G30" s="21">
        <v>305</v>
      </c>
      <c r="H30" s="321">
        <v>10124.15</v>
      </c>
      <c r="I30" s="21">
        <v>250</v>
      </c>
      <c r="J30" s="321">
        <v>81.97</v>
      </c>
    </row>
    <row r="31" spans="1:10" ht="12.75">
      <c r="A31" s="11">
        <v>28</v>
      </c>
      <c r="B31" s="91">
        <v>635003</v>
      </c>
      <c r="C31" s="92" t="s">
        <v>614</v>
      </c>
      <c r="D31" s="92"/>
      <c r="E31" s="92"/>
      <c r="F31" s="92"/>
      <c r="G31" s="10">
        <v>20</v>
      </c>
      <c r="H31" s="318">
        <v>663.88</v>
      </c>
      <c r="I31" s="10">
        <v>0</v>
      </c>
      <c r="J31" s="318">
        <v>0</v>
      </c>
    </row>
    <row r="32" spans="1:10" ht="12.75">
      <c r="A32" s="18">
        <v>29</v>
      </c>
      <c r="B32" s="94">
        <v>635004</v>
      </c>
      <c r="C32" s="28" t="s">
        <v>372</v>
      </c>
      <c r="D32" s="85"/>
      <c r="E32" s="85"/>
      <c r="F32" s="85"/>
      <c r="G32" s="21">
        <v>150</v>
      </c>
      <c r="H32" s="321">
        <v>4979.09</v>
      </c>
      <c r="I32" s="21">
        <v>171</v>
      </c>
      <c r="J32" s="321">
        <v>114</v>
      </c>
    </row>
    <row r="33" spans="1:10" ht="12.75">
      <c r="A33" s="11">
        <v>30</v>
      </c>
      <c r="B33" s="91">
        <v>635006</v>
      </c>
      <c r="C33" s="92" t="s">
        <v>373</v>
      </c>
      <c r="D33" s="92"/>
      <c r="E33" s="92"/>
      <c r="F33" s="92"/>
      <c r="G33" s="17">
        <v>1000</v>
      </c>
      <c r="H33" s="318">
        <v>33193.92</v>
      </c>
      <c r="I33" s="17">
        <v>859</v>
      </c>
      <c r="J33" s="318">
        <v>85.9</v>
      </c>
    </row>
    <row r="34" spans="1:10" ht="12.75">
      <c r="A34" s="18">
        <v>31</v>
      </c>
      <c r="B34" s="97">
        <v>637</v>
      </c>
      <c r="C34" s="79" t="s">
        <v>582</v>
      </c>
      <c r="D34" s="79"/>
      <c r="E34" s="79"/>
      <c r="F34" s="79"/>
      <c r="G34" s="98">
        <f>G35+G36+G37+G38+G39+G40+G41+G42+G43+G44+G45+G46+G47+G48+G49</f>
        <v>3214</v>
      </c>
      <c r="H34" s="323">
        <f>H35+H36+H37+H38+H39+H40+H41+H42+H43+H44+H45+H46+H47+H48+H49</f>
        <v>106685.27</v>
      </c>
      <c r="I34" s="98">
        <f>I35+I36+I37+I38+I39+I40+I41+I42+I43+I44+I45+I46+I47+I48+I49</f>
        <v>2934</v>
      </c>
      <c r="J34" s="323">
        <v>91.29</v>
      </c>
    </row>
    <row r="35" spans="1:10" ht="12.75">
      <c r="A35" s="11">
        <v>32</v>
      </c>
      <c r="B35" s="91">
        <v>637001</v>
      </c>
      <c r="C35" s="92" t="s">
        <v>583</v>
      </c>
      <c r="D35" s="92"/>
      <c r="E35" s="92"/>
      <c r="F35" s="92"/>
      <c r="G35" s="10">
        <v>50</v>
      </c>
      <c r="H35" s="318">
        <v>1659.7</v>
      </c>
      <c r="I35" s="10">
        <v>25</v>
      </c>
      <c r="J35" s="318">
        <v>50</v>
      </c>
    </row>
    <row r="36" spans="1:10" ht="12.75">
      <c r="A36" s="18">
        <v>33</v>
      </c>
      <c r="B36" s="94">
        <v>637002</v>
      </c>
      <c r="C36" s="85" t="s">
        <v>584</v>
      </c>
      <c r="D36" s="85"/>
      <c r="E36" s="85"/>
      <c r="F36" s="85"/>
      <c r="G36" s="10">
        <v>50</v>
      </c>
      <c r="H36" s="318">
        <v>1659.7</v>
      </c>
      <c r="I36" s="10">
        <v>59</v>
      </c>
      <c r="J36" s="318">
        <v>118</v>
      </c>
    </row>
    <row r="37" spans="1:10" ht="12.75">
      <c r="A37" s="11">
        <v>34</v>
      </c>
      <c r="B37" s="91">
        <v>637003</v>
      </c>
      <c r="C37" s="92" t="s">
        <v>585</v>
      </c>
      <c r="D37" s="92"/>
      <c r="E37" s="92"/>
      <c r="F37" s="92"/>
      <c r="G37" s="21">
        <v>900</v>
      </c>
      <c r="H37" s="324">
        <v>29874.53</v>
      </c>
      <c r="I37" s="21">
        <v>916</v>
      </c>
      <c r="J37" s="324">
        <v>101.78</v>
      </c>
    </row>
    <row r="38" spans="1:10" ht="12.75">
      <c r="A38" s="18">
        <v>35</v>
      </c>
      <c r="B38" s="94">
        <v>637004</v>
      </c>
      <c r="C38" s="85" t="s">
        <v>374</v>
      </c>
      <c r="D38" s="85"/>
      <c r="E38" s="85"/>
      <c r="F38" s="85"/>
      <c r="G38" s="10">
        <v>450</v>
      </c>
      <c r="H38" s="318">
        <v>14937.26</v>
      </c>
      <c r="I38" s="10">
        <v>444</v>
      </c>
      <c r="J38" s="318">
        <v>98.67</v>
      </c>
    </row>
    <row r="39" spans="1:10" ht="12.75">
      <c r="A39" s="11">
        <v>36</v>
      </c>
      <c r="B39" s="99">
        <v>637005</v>
      </c>
      <c r="C39" s="23" t="s">
        <v>375</v>
      </c>
      <c r="D39" s="23"/>
      <c r="E39" s="23"/>
      <c r="F39" s="23"/>
      <c r="G39" s="21">
        <v>270</v>
      </c>
      <c r="H39" s="321">
        <v>8962.36</v>
      </c>
      <c r="I39" s="21">
        <v>305</v>
      </c>
      <c r="J39" s="321">
        <v>112.96</v>
      </c>
    </row>
    <row r="40" spans="1:10" ht="12.75">
      <c r="A40" s="18">
        <v>37</v>
      </c>
      <c r="B40" s="100">
        <v>637011</v>
      </c>
      <c r="C40" s="24" t="s">
        <v>587</v>
      </c>
      <c r="D40" s="85"/>
      <c r="E40" s="85"/>
      <c r="F40" s="85"/>
      <c r="G40" s="10">
        <v>125</v>
      </c>
      <c r="H40" s="318">
        <v>4149.24</v>
      </c>
      <c r="I40" s="10">
        <v>12</v>
      </c>
      <c r="J40" s="318">
        <v>9.6</v>
      </c>
    </row>
    <row r="41" spans="1:10" ht="12.75">
      <c r="A41" s="11">
        <v>38</v>
      </c>
      <c r="B41" s="101">
        <v>637012</v>
      </c>
      <c r="C41" s="92" t="s">
        <v>588</v>
      </c>
      <c r="D41" s="92"/>
      <c r="E41" s="92"/>
      <c r="F41" s="92"/>
      <c r="G41" s="21">
        <v>100</v>
      </c>
      <c r="H41" s="321">
        <v>3319.39</v>
      </c>
      <c r="I41" s="21">
        <v>102</v>
      </c>
      <c r="J41" s="321">
        <v>102</v>
      </c>
    </row>
    <row r="42" spans="1:10" ht="12.75">
      <c r="A42" s="18">
        <v>39</v>
      </c>
      <c r="B42" s="102">
        <v>637014</v>
      </c>
      <c r="C42" s="85" t="s">
        <v>589</v>
      </c>
      <c r="D42" s="24"/>
      <c r="E42" s="24"/>
      <c r="F42" s="24"/>
      <c r="G42" s="10">
        <v>460</v>
      </c>
      <c r="H42" s="318">
        <v>15269.2</v>
      </c>
      <c r="I42" s="10">
        <v>315</v>
      </c>
      <c r="J42" s="318">
        <v>68.48</v>
      </c>
    </row>
    <row r="43" spans="1:10" ht="12.75">
      <c r="A43" s="11">
        <v>40</v>
      </c>
      <c r="B43" s="103">
        <v>637015</v>
      </c>
      <c r="C43" s="81" t="s">
        <v>590</v>
      </c>
      <c r="D43" s="81"/>
      <c r="E43" s="81"/>
      <c r="F43" s="81"/>
      <c r="G43" s="21">
        <v>83</v>
      </c>
      <c r="H43" s="321">
        <v>2755.1</v>
      </c>
      <c r="I43" s="21">
        <v>83</v>
      </c>
      <c r="J43" s="321">
        <v>100</v>
      </c>
    </row>
    <row r="44" spans="1:10" ht="12.75">
      <c r="A44" s="11">
        <v>41</v>
      </c>
      <c r="B44" s="325">
        <v>637016</v>
      </c>
      <c r="C44" s="219" t="s">
        <v>591</v>
      </c>
      <c r="D44" s="92"/>
      <c r="E44" s="92"/>
      <c r="F44" s="92"/>
      <c r="G44" s="10">
        <v>140</v>
      </c>
      <c r="H44" s="318">
        <v>4647.15</v>
      </c>
      <c r="I44" s="10">
        <v>86</v>
      </c>
      <c r="J44" s="318">
        <v>61.43</v>
      </c>
    </row>
    <row r="45" spans="1:10" ht="12.75">
      <c r="A45" s="11">
        <v>42</v>
      </c>
      <c r="B45" s="94">
        <v>637018</v>
      </c>
      <c r="C45" s="104" t="s">
        <v>273</v>
      </c>
      <c r="D45" s="85"/>
      <c r="E45" s="85"/>
      <c r="F45" s="85"/>
      <c r="G45" s="21">
        <v>5</v>
      </c>
      <c r="H45" s="321">
        <v>165.97</v>
      </c>
      <c r="I45" s="21">
        <v>6</v>
      </c>
      <c r="J45" s="321">
        <v>120</v>
      </c>
    </row>
    <row r="46" spans="1:10" ht="12.75">
      <c r="A46" s="11">
        <v>43</v>
      </c>
      <c r="B46" s="105">
        <v>637023</v>
      </c>
      <c r="C46" s="81" t="s">
        <v>592</v>
      </c>
      <c r="D46" s="81"/>
      <c r="E46" s="81"/>
      <c r="F46" s="81"/>
      <c r="G46" s="10">
        <v>20</v>
      </c>
      <c r="H46" s="318">
        <v>663.88</v>
      </c>
      <c r="I46" s="10">
        <v>23</v>
      </c>
      <c r="J46" s="318">
        <v>115</v>
      </c>
    </row>
    <row r="47" spans="1:10" ht="12.75">
      <c r="A47" s="51">
        <v>44</v>
      </c>
      <c r="B47" s="106">
        <v>637026</v>
      </c>
      <c r="C47" s="107" t="s">
        <v>593</v>
      </c>
      <c r="D47" s="107"/>
      <c r="E47" s="107"/>
      <c r="F47" s="107"/>
      <c r="G47" s="326">
        <v>500</v>
      </c>
      <c r="H47" s="321">
        <v>16596.96</v>
      </c>
      <c r="I47" s="326">
        <v>499</v>
      </c>
      <c r="J47" s="321">
        <v>99.8</v>
      </c>
    </row>
    <row r="48" spans="1:10" ht="12.75">
      <c r="A48" s="18">
        <v>45</v>
      </c>
      <c r="B48" s="102">
        <v>637027</v>
      </c>
      <c r="C48" s="24" t="s">
        <v>376</v>
      </c>
      <c r="D48" s="24"/>
      <c r="E48" s="24"/>
      <c r="F48" s="24"/>
      <c r="G48" s="10">
        <v>60</v>
      </c>
      <c r="H48" s="318">
        <v>1991.64</v>
      </c>
      <c r="I48" s="10">
        <v>58</v>
      </c>
      <c r="J48" s="318">
        <v>96.67</v>
      </c>
    </row>
    <row r="49" spans="1:10" ht="12.75">
      <c r="A49" s="11">
        <v>46</v>
      </c>
      <c r="B49" s="103">
        <v>637035</v>
      </c>
      <c r="C49" s="81" t="s">
        <v>594</v>
      </c>
      <c r="D49" s="81"/>
      <c r="E49" s="81"/>
      <c r="F49" s="81"/>
      <c r="G49" s="10">
        <v>1</v>
      </c>
      <c r="H49" s="318">
        <v>33.19</v>
      </c>
      <c r="I49" s="10">
        <v>1</v>
      </c>
      <c r="J49" s="318">
        <v>100</v>
      </c>
    </row>
    <row r="50" spans="1:10" ht="12.75">
      <c r="A50" s="18">
        <v>47</v>
      </c>
      <c r="B50" s="327">
        <v>640</v>
      </c>
      <c r="C50" s="79" t="s">
        <v>595</v>
      </c>
      <c r="D50" s="79"/>
      <c r="E50" s="79"/>
      <c r="F50" s="79"/>
      <c r="G50" s="96">
        <f>G51+G52+G53</f>
        <v>475</v>
      </c>
      <c r="H50" s="323">
        <f>H51+H52+H53</f>
        <v>15767.119999999999</v>
      </c>
      <c r="I50" s="96">
        <f>I51+I52</f>
        <v>377</v>
      </c>
      <c r="J50" s="323">
        <v>79.37</v>
      </c>
    </row>
    <row r="51" spans="1:10" ht="12.75">
      <c r="A51" s="11">
        <v>48</v>
      </c>
      <c r="B51" s="103">
        <v>642006</v>
      </c>
      <c r="C51" s="81" t="s">
        <v>596</v>
      </c>
      <c r="D51" s="81"/>
      <c r="E51" s="81"/>
      <c r="F51" s="81"/>
      <c r="G51" s="10">
        <v>60</v>
      </c>
      <c r="H51" s="318">
        <v>1991.64</v>
      </c>
      <c r="I51" s="10">
        <v>72</v>
      </c>
      <c r="J51" s="318">
        <v>120</v>
      </c>
    </row>
    <row r="52" spans="1:10" ht="12.75">
      <c r="A52" s="18">
        <v>49</v>
      </c>
      <c r="B52" s="102">
        <v>642014</v>
      </c>
      <c r="C52" s="24" t="s">
        <v>597</v>
      </c>
      <c r="D52" s="24"/>
      <c r="E52" s="24"/>
      <c r="F52" s="24"/>
      <c r="G52" s="10">
        <v>290</v>
      </c>
      <c r="H52" s="318">
        <v>9626.24</v>
      </c>
      <c r="I52" s="10">
        <v>305</v>
      </c>
      <c r="J52" s="318">
        <v>105.17</v>
      </c>
    </row>
    <row r="53" spans="1:10" ht="12.75">
      <c r="A53" s="11">
        <v>50</v>
      </c>
      <c r="B53" s="103"/>
      <c r="C53" s="81" t="s">
        <v>377</v>
      </c>
      <c r="D53" s="81"/>
      <c r="E53" s="81"/>
      <c r="F53" s="81"/>
      <c r="G53" s="54">
        <v>125</v>
      </c>
      <c r="H53" s="328">
        <v>4149.24</v>
      </c>
      <c r="I53" s="470" t="s">
        <v>215</v>
      </c>
      <c r="J53" s="471" t="s">
        <v>215</v>
      </c>
    </row>
    <row r="54" spans="1:10" ht="13.5" thickBot="1">
      <c r="A54" s="60"/>
      <c r="B54" s="108"/>
      <c r="C54" s="109"/>
      <c r="D54" s="109"/>
      <c r="E54" s="109"/>
      <c r="F54" s="109"/>
      <c r="G54" s="110"/>
      <c r="H54" s="109"/>
      <c r="J54">
        <v>7</v>
      </c>
    </row>
    <row r="55" spans="1:10" ht="35.25" thickTop="1">
      <c r="A55" s="2" t="s">
        <v>515</v>
      </c>
      <c r="B55" s="3" t="s">
        <v>560</v>
      </c>
      <c r="C55" s="5"/>
      <c r="D55" s="5"/>
      <c r="E55" s="5"/>
      <c r="F55" s="5"/>
      <c r="G55" s="313" t="s">
        <v>369</v>
      </c>
      <c r="H55" s="7" t="s">
        <v>369</v>
      </c>
      <c r="I55" s="7" t="s">
        <v>443</v>
      </c>
      <c r="J55" s="7" t="s">
        <v>271</v>
      </c>
    </row>
    <row r="56" spans="1:10" ht="12.75">
      <c r="A56" s="225">
        <v>51</v>
      </c>
      <c r="B56" s="329"/>
      <c r="C56" s="330"/>
      <c r="D56" s="330"/>
      <c r="E56" s="330"/>
      <c r="F56" s="331"/>
      <c r="G56" s="332" t="s">
        <v>367</v>
      </c>
      <c r="H56" s="332" t="s">
        <v>368</v>
      </c>
      <c r="I56" s="332" t="s">
        <v>367</v>
      </c>
      <c r="J56" s="332"/>
    </row>
    <row r="57" spans="1:10" ht="15.75">
      <c r="A57" s="18">
        <v>52</v>
      </c>
      <c r="B57" s="111" t="s">
        <v>598</v>
      </c>
      <c r="C57" s="112"/>
      <c r="D57" s="112"/>
      <c r="E57" s="112"/>
      <c r="F57" s="112"/>
      <c r="G57" s="333">
        <f>G58+G59+G60+G62</f>
        <v>327</v>
      </c>
      <c r="H57" s="315">
        <f>H58+H59+H60+H62</f>
        <v>10854.41</v>
      </c>
      <c r="I57" s="333">
        <f>I58+I59+I60+I62</f>
        <v>325</v>
      </c>
      <c r="J57" s="315">
        <v>99.39</v>
      </c>
    </row>
    <row r="58" spans="1:10" ht="12.75">
      <c r="A58" s="11">
        <v>53</v>
      </c>
      <c r="B58" s="113">
        <v>610</v>
      </c>
      <c r="C58" s="80" t="s">
        <v>562</v>
      </c>
      <c r="D58" s="80"/>
      <c r="E58" s="80"/>
      <c r="F58" s="80"/>
      <c r="G58" s="114">
        <v>235</v>
      </c>
      <c r="H58" s="334">
        <v>7800.57</v>
      </c>
      <c r="I58" s="114">
        <v>235</v>
      </c>
      <c r="J58" s="334">
        <v>100</v>
      </c>
    </row>
    <row r="59" spans="1:10" ht="12.75">
      <c r="A59" s="18">
        <v>54</v>
      </c>
      <c r="B59" s="95">
        <v>620</v>
      </c>
      <c r="C59" s="79" t="s">
        <v>563</v>
      </c>
      <c r="D59" s="79"/>
      <c r="E59" s="79"/>
      <c r="F59" s="79"/>
      <c r="G59" s="96">
        <v>75</v>
      </c>
      <c r="H59" s="335">
        <v>2489.54</v>
      </c>
      <c r="I59" s="96">
        <v>89</v>
      </c>
      <c r="J59" s="335">
        <v>118.67</v>
      </c>
    </row>
    <row r="60" spans="1:10" ht="12.75">
      <c r="A60" s="11">
        <v>55</v>
      </c>
      <c r="B60" s="113">
        <v>633</v>
      </c>
      <c r="C60" s="80" t="s">
        <v>571</v>
      </c>
      <c r="D60" s="80"/>
      <c r="E60" s="80"/>
      <c r="F60" s="80"/>
      <c r="G60" s="114">
        <f>G61</f>
        <v>5</v>
      </c>
      <c r="H60" s="336">
        <f>H61</f>
        <v>165.97</v>
      </c>
      <c r="I60" s="114">
        <f>I61</f>
        <v>1</v>
      </c>
      <c r="J60" s="472">
        <v>20</v>
      </c>
    </row>
    <row r="61" spans="1:10" ht="12.75">
      <c r="A61" s="18">
        <v>56</v>
      </c>
      <c r="B61" s="102">
        <v>633006</v>
      </c>
      <c r="C61" s="85" t="s">
        <v>599</v>
      </c>
      <c r="D61" s="85"/>
      <c r="E61" s="85"/>
      <c r="F61" s="85"/>
      <c r="G61" s="10">
        <v>5</v>
      </c>
      <c r="H61" s="337">
        <v>165.97</v>
      </c>
      <c r="I61" s="10">
        <v>1</v>
      </c>
      <c r="J61" s="344">
        <v>20</v>
      </c>
    </row>
    <row r="62" spans="1:10" ht="12.75">
      <c r="A62" s="11">
        <v>57</v>
      </c>
      <c r="B62" s="113">
        <v>637</v>
      </c>
      <c r="C62" s="80" t="s">
        <v>582</v>
      </c>
      <c r="D62" s="80"/>
      <c r="E62" s="80"/>
      <c r="F62" s="80"/>
      <c r="G62" s="114">
        <f>G63</f>
        <v>12</v>
      </c>
      <c r="H62" s="336">
        <f>H63</f>
        <v>398.33</v>
      </c>
      <c r="I62" s="115">
        <f>I63</f>
        <v>0</v>
      </c>
      <c r="J62" s="472">
        <v>0</v>
      </c>
    </row>
    <row r="63" spans="1:10" ht="12.75">
      <c r="A63" s="18">
        <v>58</v>
      </c>
      <c r="B63" s="102">
        <v>637014</v>
      </c>
      <c r="C63" s="85" t="s">
        <v>600</v>
      </c>
      <c r="D63" s="85"/>
      <c r="E63" s="85"/>
      <c r="F63" s="85"/>
      <c r="G63" s="10">
        <v>12</v>
      </c>
      <c r="H63" s="337">
        <v>398.33</v>
      </c>
      <c r="I63" s="10">
        <v>0</v>
      </c>
      <c r="J63" s="344">
        <v>0</v>
      </c>
    </row>
    <row r="64" spans="1:10" ht="12.75">
      <c r="A64" s="11">
        <v>59</v>
      </c>
      <c r="B64" s="103"/>
      <c r="C64" s="81"/>
      <c r="D64" s="81"/>
      <c r="E64" s="81"/>
      <c r="F64" s="81"/>
      <c r="G64" s="10"/>
      <c r="H64" s="10"/>
      <c r="I64" s="10"/>
      <c r="J64" s="10"/>
    </row>
    <row r="65" spans="1:10" ht="15.75">
      <c r="A65" s="18">
        <v>60</v>
      </c>
      <c r="B65" s="111" t="s">
        <v>601</v>
      </c>
      <c r="C65" s="112"/>
      <c r="D65" s="112"/>
      <c r="E65" s="112"/>
      <c r="F65" s="112"/>
      <c r="G65" s="338">
        <f aca="true" t="shared" si="0" ref="G65:I66">G66</f>
        <v>300</v>
      </c>
      <c r="H65" s="339">
        <f t="shared" si="0"/>
        <v>9958.18</v>
      </c>
      <c r="I65" s="338">
        <f t="shared" si="0"/>
        <v>221</v>
      </c>
      <c r="J65" s="339">
        <v>73.67</v>
      </c>
    </row>
    <row r="66" spans="1:10" ht="12.75">
      <c r="A66" s="11">
        <v>61</v>
      </c>
      <c r="B66" s="113">
        <v>651</v>
      </c>
      <c r="C66" s="80" t="s">
        <v>602</v>
      </c>
      <c r="D66" s="80"/>
      <c r="E66" s="80"/>
      <c r="F66" s="80"/>
      <c r="G66" s="114">
        <f t="shared" si="0"/>
        <v>300</v>
      </c>
      <c r="H66" s="320">
        <f t="shared" si="0"/>
        <v>9958.18</v>
      </c>
      <c r="I66" s="114">
        <f t="shared" si="0"/>
        <v>221</v>
      </c>
      <c r="J66" s="320">
        <v>73.67</v>
      </c>
    </row>
    <row r="67" spans="1:10" ht="12.75">
      <c r="A67" s="18">
        <v>62</v>
      </c>
      <c r="B67" s="102">
        <v>652002</v>
      </c>
      <c r="C67" s="24" t="s">
        <v>761</v>
      </c>
      <c r="D67" s="24"/>
      <c r="E67" s="24"/>
      <c r="F67" s="24"/>
      <c r="G67" s="10">
        <v>300</v>
      </c>
      <c r="H67" s="318">
        <v>9958.18</v>
      </c>
      <c r="I67" s="10">
        <v>221</v>
      </c>
      <c r="J67" s="318">
        <v>73.67</v>
      </c>
    </row>
    <row r="68" spans="1:10" ht="12.75">
      <c r="A68" s="11">
        <v>63</v>
      </c>
      <c r="B68" s="103"/>
      <c r="C68" s="118"/>
      <c r="D68" s="81"/>
      <c r="E68" s="81"/>
      <c r="F68" s="81"/>
      <c r="G68" s="10"/>
      <c r="H68" s="10"/>
      <c r="I68" s="10"/>
      <c r="J68" s="10"/>
    </row>
    <row r="69" spans="1:10" ht="15.75">
      <c r="A69" s="18">
        <v>64</v>
      </c>
      <c r="B69" s="111" t="s">
        <v>603</v>
      </c>
      <c r="C69" s="112"/>
      <c r="D69" s="112"/>
      <c r="E69" s="112"/>
      <c r="F69" s="112"/>
      <c r="G69" s="341">
        <f>G70</f>
        <v>4800</v>
      </c>
      <c r="H69" s="339">
        <f>H70</f>
        <v>159330.81</v>
      </c>
      <c r="I69" s="341">
        <f>I70</f>
        <v>4977</v>
      </c>
      <c r="J69" s="339">
        <v>103.69</v>
      </c>
    </row>
    <row r="70" spans="1:10" ht="12.75">
      <c r="A70" s="11">
        <v>65</v>
      </c>
      <c r="B70" s="103"/>
      <c r="C70" s="117" t="s">
        <v>604</v>
      </c>
      <c r="D70" s="118"/>
      <c r="E70" s="118"/>
      <c r="F70" s="118"/>
      <c r="G70" s="77">
        <v>4800</v>
      </c>
      <c r="H70" s="318">
        <v>159330.81</v>
      </c>
      <c r="I70" s="77">
        <v>4977</v>
      </c>
      <c r="J70" s="318">
        <v>103.69</v>
      </c>
    </row>
    <row r="71" spans="1:10" ht="12.75">
      <c r="A71" s="18">
        <v>66</v>
      </c>
      <c r="B71" s="102"/>
      <c r="C71" s="24" t="s">
        <v>378</v>
      </c>
      <c r="D71" s="24"/>
      <c r="E71" s="24"/>
      <c r="F71" s="24"/>
      <c r="G71" s="10"/>
      <c r="H71" s="10"/>
      <c r="I71" s="10"/>
      <c r="J71" s="10"/>
    </row>
    <row r="72" spans="1:10" ht="15.75">
      <c r="A72" s="11">
        <v>67</v>
      </c>
      <c r="B72" s="119" t="s">
        <v>605</v>
      </c>
      <c r="C72" s="70"/>
      <c r="D72" s="70"/>
      <c r="E72" s="70"/>
      <c r="F72" s="70"/>
      <c r="G72" s="333">
        <f>G73+G75+G76+G81+G83</f>
        <v>63</v>
      </c>
      <c r="H72" s="315">
        <f>H73+H75+H76+H81+H83</f>
        <v>2091.22</v>
      </c>
      <c r="I72" s="333">
        <f>I73+I75+I76+I81+I83</f>
        <v>1</v>
      </c>
      <c r="J72" s="315">
        <v>1.59</v>
      </c>
    </row>
    <row r="73" spans="1:10" ht="12.75">
      <c r="A73" s="18">
        <v>68</v>
      </c>
      <c r="B73" s="95">
        <v>631</v>
      </c>
      <c r="C73" s="79" t="s">
        <v>566</v>
      </c>
      <c r="D73" s="79"/>
      <c r="E73" s="79"/>
      <c r="F73" s="79"/>
      <c r="G73" s="96">
        <f>G74</f>
        <v>2</v>
      </c>
      <c r="H73" s="343">
        <f>H74</f>
        <v>66.39</v>
      </c>
      <c r="I73" s="96">
        <f>I74</f>
        <v>0</v>
      </c>
      <c r="J73" s="345">
        <v>0</v>
      </c>
    </row>
    <row r="74" spans="1:10" ht="12.75">
      <c r="A74" s="11">
        <v>69</v>
      </c>
      <c r="B74" s="103">
        <v>631001</v>
      </c>
      <c r="C74" s="81" t="s">
        <v>606</v>
      </c>
      <c r="D74" s="81"/>
      <c r="E74" s="81"/>
      <c r="F74" s="81"/>
      <c r="G74" s="10">
        <v>2</v>
      </c>
      <c r="H74" s="337">
        <v>66.39</v>
      </c>
      <c r="I74" s="10">
        <v>0</v>
      </c>
      <c r="J74" s="344">
        <v>0</v>
      </c>
    </row>
    <row r="75" spans="1:10" ht="12.75">
      <c r="A75" s="11">
        <v>70</v>
      </c>
      <c r="B75" s="113">
        <v>632</v>
      </c>
      <c r="C75" s="80" t="s">
        <v>567</v>
      </c>
      <c r="D75" s="80"/>
      <c r="E75" s="80"/>
      <c r="F75" s="80"/>
      <c r="G75" s="74">
        <v>17</v>
      </c>
      <c r="H75" s="344">
        <v>564.3</v>
      </c>
      <c r="I75" s="74">
        <v>0</v>
      </c>
      <c r="J75" s="344">
        <v>0</v>
      </c>
    </row>
    <row r="76" spans="1:10" ht="12.75">
      <c r="A76" s="18">
        <v>71</v>
      </c>
      <c r="B76" s="95">
        <v>633</v>
      </c>
      <c r="C76" s="79" t="s">
        <v>571</v>
      </c>
      <c r="D76" s="79"/>
      <c r="E76" s="79"/>
      <c r="F76" s="79"/>
      <c r="G76" s="96">
        <f>G77+G78+G79+G80</f>
        <v>16</v>
      </c>
      <c r="H76" s="345">
        <f>H77+H78+H79+H80</f>
        <v>531.1</v>
      </c>
      <c r="I76" s="96">
        <f>I77+I78+I79+I80</f>
        <v>1</v>
      </c>
      <c r="J76" s="345">
        <v>6.25</v>
      </c>
    </row>
    <row r="77" spans="1:10" ht="12.75">
      <c r="A77" s="11">
        <v>72</v>
      </c>
      <c r="B77" s="103">
        <v>633005</v>
      </c>
      <c r="C77" s="81" t="s">
        <v>607</v>
      </c>
      <c r="D77" s="81"/>
      <c r="E77" s="81"/>
      <c r="F77" s="81"/>
      <c r="G77" s="10">
        <v>2</v>
      </c>
      <c r="H77" s="337">
        <v>66.39</v>
      </c>
      <c r="I77" s="10">
        <v>0</v>
      </c>
      <c r="J77" s="344">
        <v>0</v>
      </c>
    </row>
    <row r="78" spans="1:10" ht="12.75">
      <c r="A78" s="18">
        <v>73</v>
      </c>
      <c r="B78" s="102">
        <v>633006</v>
      </c>
      <c r="C78" s="85" t="s">
        <v>599</v>
      </c>
      <c r="D78" s="85"/>
      <c r="E78" s="85"/>
      <c r="F78" s="85"/>
      <c r="G78" s="21">
        <v>3</v>
      </c>
      <c r="H78" s="346">
        <v>99.58</v>
      </c>
      <c r="I78" s="21">
        <v>1</v>
      </c>
      <c r="J78" s="346">
        <v>33.33</v>
      </c>
    </row>
    <row r="79" spans="1:10" ht="12.75">
      <c r="A79" s="11">
        <v>74</v>
      </c>
      <c r="B79" s="103">
        <v>633007</v>
      </c>
      <c r="C79" s="81" t="s">
        <v>608</v>
      </c>
      <c r="D79" s="81"/>
      <c r="E79" s="81"/>
      <c r="F79" s="81"/>
      <c r="G79" s="10">
        <v>8</v>
      </c>
      <c r="H79" s="337">
        <v>265.55</v>
      </c>
      <c r="I79" s="10">
        <v>0</v>
      </c>
      <c r="J79" s="344">
        <v>0</v>
      </c>
    </row>
    <row r="80" spans="1:10" ht="12.75">
      <c r="A80" s="18">
        <v>75</v>
      </c>
      <c r="B80" s="102">
        <v>633016</v>
      </c>
      <c r="C80" s="24" t="s">
        <v>576</v>
      </c>
      <c r="D80" s="24"/>
      <c r="E80" s="24"/>
      <c r="F80" s="24"/>
      <c r="G80" s="21">
        <v>3</v>
      </c>
      <c r="H80" s="346">
        <v>99.58</v>
      </c>
      <c r="I80" s="21">
        <v>0</v>
      </c>
      <c r="J80" s="362">
        <v>0</v>
      </c>
    </row>
    <row r="81" spans="1:10" ht="12.75">
      <c r="A81" s="11">
        <v>76</v>
      </c>
      <c r="B81" s="113">
        <v>634</v>
      </c>
      <c r="C81" s="80" t="s">
        <v>609</v>
      </c>
      <c r="D81" s="80"/>
      <c r="E81" s="80"/>
      <c r="F81" s="80"/>
      <c r="G81" s="114">
        <f>G82</f>
        <v>3</v>
      </c>
      <c r="H81" s="336">
        <f>H82</f>
        <v>99.58</v>
      </c>
      <c r="I81" s="114">
        <f>I82</f>
        <v>0</v>
      </c>
      <c r="J81" s="472">
        <f>J82</f>
        <v>0</v>
      </c>
    </row>
    <row r="82" spans="1:10" ht="12.75">
      <c r="A82" s="18">
        <v>77</v>
      </c>
      <c r="B82" s="102">
        <v>634001</v>
      </c>
      <c r="C82" s="24" t="s">
        <v>578</v>
      </c>
      <c r="D82" s="24"/>
      <c r="E82" s="24"/>
      <c r="F82" s="24"/>
      <c r="G82" s="10">
        <v>3</v>
      </c>
      <c r="H82" s="337">
        <v>99.58</v>
      </c>
      <c r="I82" s="10">
        <v>0</v>
      </c>
      <c r="J82" s="344">
        <v>0</v>
      </c>
    </row>
    <row r="83" spans="1:10" ht="12.75">
      <c r="A83" s="11">
        <v>78</v>
      </c>
      <c r="B83" s="113">
        <v>635</v>
      </c>
      <c r="C83" s="80" t="s">
        <v>274</v>
      </c>
      <c r="D83" s="80"/>
      <c r="E83" s="80"/>
      <c r="F83" s="80"/>
      <c r="G83" s="114">
        <f>G84+G85</f>
        <v>25</v>
      </c>
      <c r="H83" s="336">
        <f>H84+H85</f>
        <v>829.85</v>
      </c>
      <c r="I83" s="114">
        <f>I84+I85</f>
        <v>0</v>
      </c>
      <c r="J83" s="472">
        <f>J84+J85</f>
        <v>0</v>
      </c>
    </row>
    <row r="84" spans="1:10" ht="12.75">
      <c r="A84" s="18">
        <v>79</v>
      </c>
      <c r="B84" s="102">
        <v>635005</v>
      </c>
      <c r="C84" s="24" t="s">
        <v>610</v>
      </c>
      <c r="D84" s="24"/>
      <c r="E84" s="24"/>
      <c r="F84" s="24"/>
      <c r="G84" s="10">
        <v>20</v>
      </c>
      <c r="H84" s="337">
        <v>663.88</v>
      </c>
      <c r="I84" s="10">
        <v>0</v>
      </c>
      <c r="J84" s="344">
        <v>0</v>
      </c>
    </row>
    <row r="85" spans="1:10" ht="12.75">
      <c r="A85" s="11">
        <v>80</v>
      </c>
      <c r="B85" s="103">
        <v>635006</v>
      </c>
      <c r="C85" s="81" t="s">
        <v>611</v>
      </c>
      <c r="D85" s="81"/>
      <c r="E85" s="81"/>
      <c r="F85" s="81"/>
      <c r="G85" s="10">
        <v>5</v>
      </c>
      <c r="H85" s="337">
        <v>165.97</v>
      </c>
      <c r="I85" s="10">
        <v>0</v>
      </c>
      <c r="J85" s="344">
        <v>0</v>
      </c>
    </row>
    <row r="86" spans="1:10" ht="12.75">
      <c r="A86" s="11">
        <v>81</v>
      </c>
      <c r="B86" s="103"/>
      <c r="C86" s="81"/>
      <c r="D86" s="81"/>
      <c r="E86" s="81"/>
      <c r="F86" s="81"/>
      <c r="G86" s="10"/>
      <c r="H86" s="10"/>
      <c r="I86" s="10"/>
      <c r="J86" s="10"/>
    </row>
    <row r="87" spans="1:10" ht="15.75">
      <c r="A87" s="18">
        <v>82</v>
      </c>
      <c r="B87" s="111" t="s">
        <v>612</v>
      </c>
      <c r="C87" s="112"/>
      <c r="D87" s="112"/>
      <c r="E87" s="112"/>
      <c r="F87" s="112"/>
      <c r="G87" s="340">
        <f>G88+G89+G90+G91+G92+G93+G101+G111+G115+G116</f>
        <v>4111</v>
      </c>
      <c r="H87" s="339">
        <f>H88+H89+H90+H91+H92+H93+H101+H111+H115+H116</f>
        <v>136460.21</v>
      </c>
      <c r="I87" s="340">
        <f>I88+I89+I90+I91+I92+I93+I101+I111+I115+I116</f>
        <v>3582</v>
      </c>
      <c r="J87" s="339">
        <v>87.13</v>
      </c>
    </row>
    <row r="88" spans="1:10" ht="12.75">
      <c r="A88" s="11">
        <v>83</v>
      </c>
      <c r="B88" s="113">
        <v>610</v>
      </c>
      <c r="C88" s="80" t="s">
        <v>562</v>
      </c>
      <c r="D88" s="80"/>
      <c r="E88" s="80"/>
      <c r="F88" s="80"/>
      <c r="G88" s="73">
        <v>2500</v>
      </c>
      <c r="H88" s="322">
        <v>82984.8</v>
      </c>
      <c r="I88" s="73">
        <v>2307</v>
      </c>
      <c r="J88" s="322">
        <v>92.28</v>
      </c>
    </row>
    <row r="89" spans="1:10" ht="12.75">
      <c r="A89" s="18">
        <v>84</v>
      </c>
      <c r="B89" s="95">
        <v>620</v>
      </c>
      <c r="C89" s="79" t="s">
        <v>563</v>
      </c>
      <c r="D89" s="79"/>
      <c r="E89" s="79"/>
      <c r="F89" s="79"/>
      <c r="G89" s="74">
        <v>890</v>
      </c>
      <c r="H89" s="322">
        <v>29542.59</v>
      </c>
      <c r="I89" s="74">
        <v>794</v>
      </c>
      <c r="J89" s="322">
        <v>89.21</v>
      </c>
    </row>
    <row r="90" spans="1:10" ht="12.75">
      <c r="A90" s="11">
        <v>85</v>
      </c>
      <c r="B90" s="103"/>
      <c r="C90" s="120" t="s">
        <v>564</v>
      </c>
      <c r="D90" s="81"/>
      <c r="E90" s="81"/>
      <c r="F90" s="81"/>
      <c r="G90" s="21">
        <v>46</v>
      </c>
      <c r="H90" s="321">
        <v>1526.92</v>
      </c>
      <c r="I90" s="21">
        <v>33</v>
      </c>
      <c r="J90" s="321">
        <v>71.74</v>
      </c>
    </row>
    <row r="91" spans="1:10" ht="12.75">
      <c r="A91" s="18">
        <v>86</v>
      </c>
      <c r="B91" s="95">
        <v>631</v>
      </c>
      <c r="C91" s="79" t="s">
        <v>566</v>
      </c>
      <c r="D91" s="79"/>
      <c r="E91" s="79"/>
      <c r="F91" s="79"/>
      <c r="G91" s="74">
        <v>10</v>
      </c>
      <c r="H91" s="337">
        <v>331.94</v>
      </c>
      <c r="I91" s="74">
        <v>2</v>
      </c>
      <c r="J91" s="337">
        <v>20</v>
      </c>
    </row>
    <row r="92" spans="1:10" ht="12.75">
      <c r="A92" s="11">
        <v>87</v>
      </c>
      <c r="B92" s="113">
        <v>632</v>
      </c>
      <c r="C92" s="80" t="s">
        <v>567</v>
      </c>
      <c r="D92" s="80"/>
      <c r="E92" s="80"/>
      <c r="F92" s="80"/>
      <c r="G92" s="74">
        <v>90</v>
      </c>
      <c r="H92" s="318">
        <v>2987.45</v>
      </c>
      <c r="I92" s="74">
        <v>26</v>
      </c>
      <c r="J92" s="318">
        <v>28.89</v>
      </c>
    </row>
    <row r="93" spans="1:10" ht="12.75">
      <c r="A93" s="18">
        <v>88</v>
      </c>
      <c r="B93" s="95">
        <v>633</v>
      </c>
      <c r="C93" s="79" t="s">
        <v>571</v>
      </c>
      <c r="D93" s="79"/>
      <c r="E93" s="79"/>
      <c r="F93" s="79"/>
      <c r="G93" s="96">
        <f>G94+G95+G96+G97+G98+G99+G100</f>
        <v>235</v>
      </c>
      <c r="H93" s="323">
        <f>H94+H95+H96+H97+H98+H99+H100</f>
        <v>7800.580000000001</v>
      </c>
      <c r="I93" s="96">
        <f>I94+I95+I96+I97+I98+I99+I100</f>
        <v>165</v>
      </c>
      <c r="J93" s="323">
        <v>70.21</v>
      </c>
    </row>
    <row r="94" spans="1:10" ht="12.75">
      <c r="A94" s="11">
        <v>89</v>
      </c>
      <c r="B94" s="103">
        <v>633001</v>
      </c>
      <c r="C94" s="81" t="s">
        <v>572</v>
      </c>
      <c r="D94" s="81"/>
      <c r="E94" s="81"/>
      <c r="F94" s="81"/>
      <c r="G94" s="10">
        <v>0</v>
      </c>
      <c r="H94" s="337">
        <v>0</v>
      </c>
      <c r="I94" s="10">
        <v>0</v>
      </c>
      <c r="J94" s="344">
        <v>0</v>
      </c>
    </row>
    <row r="95" spans="1:10" ht="12.75">
      <c r="A95" s="18">
        <v>90</v>
      </c>
      <c r="B95" s="102">
        <v>633002</v>
      </c>
      <c r="C95" s="85" t="s">
        <v>573</v>
      </c>
      <c r="D95" s="85"/>
      <c r="E95" s="85"/>
      <c r="F95" s="85"/>
      <c r="G95" s="21">
        <v>40</v>
      </c>
      <c r="H95" s="321">
        <v>1327.76</v>
      </c>
      <c r="I95" s="21">
        <v>0</v>
      </c>
      <c r="J95" s="321">
        <v>0</v>
      </c>
    </row>
    <row r="96" spans="1:10" ht="12.75">
      <c r="A96" s="11">
        <v>91</v>
      </c>
      <c r="B96" s="103">
        <v>633006</v>
      </c>
      <c r="C96" s="81" t="s">
        <v>599</v>
      </c>
      <c r="D96" s="81"/>
      <c r="E96" s="81"/>
      <c r="F96" s="81"/>
      <c r="G96" s="10">
        <v>25</v>
      </c>
      <c r="H96" s="337">
        <v>829.85</v>
      </c>
      <c r="I96" s="10">
        <v>15</v>
      </c>
      <c r="J96" s="344">
        <v>60</v>
      </c>
    </row>
    <row r="97" spans="1:10" ht="12.75">
      <c r="A97" s="18">
        <v>92</v>
      </c>
      <c r="B97" s="102">
        <v>633007</v>
      </c>
      <c r="C97" s="24" t="s">
        <v>608</v>
      </c>
      <c r="D97" s="24"/>
      <c r="E97" s="24"/>
      <c r="F97" s="24"/>
      <c r="G97" s="21">
        <v>70</v>
      </c>
      <c r="H97" s="321">
        <v>2323.57</v>
      </c>
      <c r="I97" s="21">
        <v>50</v>
      </c>
      <c r="J97" s="321">
        <v>71.43</v>
      </c>
    </row>
    <row r="98" spans="1:10" ht="12.75">
      <c r="A98" s="11">
        <v>93</v>
      </c>
      <c r="B98" s="103">
        <v>633010</v>
      </c>
      <c r="C98" s="81" t="s">
        <v>575</v>
      </c>
      <c r="D98" s="81"/>
      <c r="E98" s="81"/>
      <c r="F98" s="81"/>
      <c r="G98" s="10">
        <v>60</v>
      </c>
      <c r="H98" s="318">
        <v>1991.64</v>
      </c>
      <c r="I98" s="10">
        <v>70</v>
      </c>
      <c r="J98" s="318">
        <v>116.67</v>
      </c>
    </row>
    <row r="99" spans="1:10" ht="12.75">
      <c r="A99" s="11">
        <v>94</v>
      </c>
      <c r="B99" s="103">
        <v>633013</v>
      </c>
      <c r="C99" s="81" t="s">
        <v>379</v>
      </c>
      <c r="D99" s="81"/>
      <c r="E99" s="81"/>
      <c r="F99" s="81"/>
      <c r="G99" s="10">
        <v>25</v>
      </c>
      <c r="H99" s="318">
        <v>829.85</v>
      </c>
      <c r="I99" s="10">
        <v>25</v>
      </c>
      <c r="J99" s="318">
        <v>100</v>
      </c>
    </row>
    <row r="100" spans="1:10" ht="12.75">
      <c r="A100" s="11">
        <v>95</v>
      </c>
      <c r="B100" s="103">
        <v>633016</v>
      </c>
      <c r="C100" s="81" t="s">
        <v>576</v>
      </c>
      <c r="D100" s="81"/>
      <c r="E100" s="81"/>
      <c r="F100" s="81"/>
      <c r="G100" s="21">
        <v>15</v>
      </c>
      <c r="H100" s="346">
        <v>497.91</v>
      </c>
      <c r="I100" s="21">
        <v>5</v>
      </c>
      <c r="J100" s="346">
        <v>33.33</v>
      </c>
    </row>
    <row r="101" spans="1:10" ht="12.75">
      <c r="A101" s="18">
        <v>96</v>
      </c>
      <c r="B101" s="95">
        <v>634</v>
      </c>
      <c r="C101" s="79" t="s">
        <v>577</v>
      </c>
      <c r="D101" s="79"/>
      <c r="E101" s="79"/>
      <c r="F101" s="79"/>
      <c r="G101" s="114">
        <f>G102+G103+G104</f>
        <v>170</v>
      </c>
      <c r="H101" s="320">
        <f>H102+H103+H104</f>
        <v>5642.96</v>
      </c>
      <c r="I101" s="114">
        <f>I102+I103+I104</f>
        <v>122</v>
      </c>
      <c r="J101" s="320">
        <v>71.76</v>
      </c>
    </row>
    <row r="102" spans="1:10" ht="12.75">
      <c r="A102" s="11">
        <v>97</v>
      </c>
      <c r="B102" s="103">
        <v>634001</v>
      </c>
      <c r="C102" s="81" t="s">
        <v>578</v>
      </c>
      <c r="D102" s="81"/>
      <c r="E102" s="81"/>
      <c r="F102" s="81"/>
      <c r="G102" s="21">
        <v>120</v>
      </c>
      <c r="H102" s="321">
        <v>3983.27</v>
      </c>
      <c r="I102" s="21">
        <v>75</v>
      </c>
      <c r="J102" s="321">
        <v>62.5</v>
      </c>
    </row>
    <row r="103" spans="1:10" ht="12.75">
      <c r="A103" s="11">
        <v>98</v>
      </c>
      <c r="B103" s="103">
        <v>634002</v>
      </c>
      <c r="C103" s="81" t="s">
        <v>579</v>
      </c>
      <c r="D103" s="81"/>
      <c r="E103" s="81"/>
      <c r="F103" s="81"/>
      <c r="G103" s="10">
        <v>34</v>
      </c>
      <c r="H103" s="318">
        <v>1128.59</v>
      </c>
      <c r="I103" s="10">
        <v>34</v>
      </c>
      <c r="J103" s="318">
        <v>100</v>
      </c>
    </row>
    <row r="104" spans="1:10" ht="12.75">
      <c r="A104" s="18">
        <v>99</v>
      </c>
      <c r="B104" s="102">
        <v>634003</v>
      </c>
      <c r="C104" s="24" t="s">
        <v>580</v>
      </c>
      <c r="D104" s="24"/>
      <c r="E104" s="24"/>
      <c r="F104" s="24"/>
      <c r="G104" s="10">
        <v>16</v>
      </c>
      <c r="H104" s="344">
        <v>531.1</v>
      </c>
      <c r="I104" s="10">
        <v>13</v>
      </c>
      <c r="J104" s="344">
        <v>81.25</v>
      </c>
    </row>
    <row r="105" spans="1:8" ht="12.75">
      <c r="A105" s="60"/>
      <c r="B105" s="347"/>
      <c r="C105" s="110"/>
      <c r="D105" s="110"/>
      <c r="E105" s="110"/>
      <c r="F105" s="110"/>
      <c r="G105" s="110"/>
      <c r="H105" s="110"/>
    </row>
    <row r="106" spans="1:8" ht="12.75">
      <c r="A106" s="1"/>
      <c r="B106" s="95"/>
      <c r="C106" s="79"/>
      <c r="D106" s="79"/>
      <c r="E106" s="79"/>
      <c r="F106" s="79"/>
      <c r="G106" s="79"/>
      <c r="H106" s="79"/>
    </row>
    <row r="107" spans="1:8" ht="12.75">
      <c r="A107" s="1"/>
      <c r="B107" s="102"/>
      <c r="C107" s="24"/>
      <c r="D107" s="24"/>
      <c r="E107" s="24"/>
      <c r="F107" s="24"/>
      <c r="G107" s="24"/>
      <c r="H107" s="24"/>
    </row>
    <row r="108" spans="1:10" ht="13.5" thickBot="1">
      <c r="A108" s="1"/>
      <c r="B108" s="95"/>
      <c r="C108" s="79"/>
      <c r="D108" s="79"/>
      <c r="E108" s="79"/>
      <c r="F108" s="79"/>
      <c r="G108" s="79"/>
      <c r="H108" s="79"/>
      <c r="J108">
        <v>8</v>
      </c>
    </row>
    <row r="109" spans="1:10" ht="35.25" thickTop="1">
      <c r="A109" s="2" t="s">
        <v>515</v>
      </c>
      <c r="B109" s="3" t="s">
        <v>560</v>
      </c>
      <c r="C109" s="5"/>
      <c r="D109" s="5"/>
      <c r="E109" s="5"/>
      <c r="F109" s="5"/>
      <c r="G109" s="313" t="s">
        <v>369</v>
      </c>
      <c r="H109" s="7" t="s">
        <v>369</v>
      </c>
      <c r="I109" s="7" t="s">
        <v>443</v>
      </c>
      <c r="J109" s="7" t="s">
        <v>271</v>
      </c>
    </row>
    <row r="110" spans="1:10" ht="12.75">
      <c r="A110" s="11">
        <v>100</v>
      </c>
      <c r="B110" s="113"/>
      <c r="C110" s="80"/>
      <c r="D110" s="80"/>
      <c r="E110" s="80"/>
      <c r="F110" s="80"/>
      <c r="G110" s="332" t="s">
        <v>367</v>
      </c>
      <c r="H110" s="348" t="s">
        <v>368</v>
      </c>
      <c r="I110" s="332" t="s">
        <v>367</v>
      </c>
      <c r="J110" s="348"/>
    </row>
    <row r="111" spans="1:10" ht="12.75">
      <c r="A111" s="11">
        <v>101</v>
      </c>
      <c r="B111" s="113">
        <v>635</v>
      </c>
      <c r="C111" s="80" t="s">
        <v>274</v>
      </c>
      <c r="D111" s="80"/>
      <c r="E111" s="80"/>
      <c r="F111" s="80"/>
      <c r="G111" s="114">
        <f>G112+G113+G114</f>
        <v>25</v>
      </c>
      <c r="H111" s="336">
        <f>H112+H113+H114</f>
        <v>829.85</v>
      </c>
      <c r="I111" s="114">
        <f>I112+I113+I114</f>
        <v>0</v>
      </c>
      <c r="J111" s="472">
        <v>0</v>
      </c>
    </row>
    <row r="112" spans="1:10" ht="12.75">
      <c r="A112" s="18">
        <v>102</v>
      </c>
      <c r="B112" s="102">
        <v>635002</v>
      </c>
      <c r="C112" s="24" t="s">
        <v>613</v>
      </c>
      <c r="D112" s="24"/>
      <c r="E112" s="24"/>
      <c r="F112" s="24"/>
      <c r="G112" s="21">
        <v>5</v>
      </c>
      <c r="H112" s="349">
        <v>165.97</v>
      </c>
      <c r="I112" s="21">
        <v>0</v>
      </c>
      <c r="J112" s="473">
        <v>0</v>
      </c>
    </row>
    <row r="113" spans="1:10" ht="12.75">
      <c r="A113" s="11">
        <v>103</v>
      </c>
      <c r="B113" s="103">
        <v>635003</v>
      </c>
      <c r="C113" s="81" t="s">
        <v>614</v>
      </c>
      <c r="D113" s="81"/>
      <c r="E113" s="81"/>
      <c r="F113" s="81"/>
      <c r="G113" s="10">
        <v>5</v>
      </c>
      <c r="H113" s="9">
        <v>165.97</v>
      </c>
      <c r="I113" s="10">
        <v>0</v>
      </c>
      <c r="J113" s="474">
        <v>0</v>
      </c>
    </row>
    <row r="114" spans="1:10" ht="12.75">
      <c r="A114" s="18">
        <v>104</v>
      </c>
      <c r="B114" s="102">
        <v>635006</v>
      </c>
      <c r="C114" s="24" t="s">
        <v>615</v>
      </c>
      <c r="D114" s="24"/>
      <c r="E114" s="24"/>
      <c r="F114" s="24"/>
      <c r="G114" s="21">
        <v>15</v>
      </c>
      <c r="H114" s="349">
        <v>497.91</v>
      </c>
      <c r="I114" s="21">
        <v>0</v>
      </c>
      <c r="J114" s="473">
        <v>0</v>
      </c>
    </row>
    <row r="115" spans="1:10" ht="12.75">
      <c r="A115" s="11">
        <v>105</v>
      </c>
      <c r="B115" s="113">
        <v>636</v>
      </c>
      <c r="C115" s="80" t="s">
        <v>616</v>
      </c>
      <c r="D115" s="80"/>
      <c r="E115" s="80"/>
      <c r="F115" s="80"/>
      <c r="G115" s="74">
        <v>5</v>
      </c>
      <c r="H115" s="350">
        <v>165.97</v>
      </c>
      <c r="I115" s="74">
        <v>1</v>
      </c>
      <c r="J115" s="475">
        <v>20</v>
      </c>
    </row>
    <row r="116" spans="1:10" ht="12.75">
      <c r="A116" s="11">
        <v>106</v>
      </c>
      <c r="B116" s="113">
        <v>637</v>
      </c>
      <c r="C116" s="80" t="s">
        <v>582</v>
      </c>
      <c r="D116" s="80"/>
      <c r="E116" s="80"/>
      <c r="F116" s="80"/>
      <c r="G116" s="114">
        <f>G117+G118+G119+G120</f>
        <v>140</v>
      </c>
      <c r="H116" s="351">
        <f>H117+H118+H119+H120</f>
        <v>4647.15</v>
      </c>
      <c r="I116" s="115">
        <f>I117+I118+I119+I120</f>
        <v>132</v>
      </c>
      <c r="J116" s="351">
        <v>94.29</v>
      </c>
    </row>
    <row r="117" spans="1:10" ht="12.75">
      <c r="A117" s="18">
        <v>107</v>
      </c>
      <c r="B117" s="102">
        <v>637001</v>
      </c>
      <c r="C117" s="24" t="s">
        <v>583</v>
      </c>
      <c r="D117" s="24"/>
      <c r="E117" s="24"/>
      <c r="F117" s="24"/>
      <c r="G117" s="21">
        <v>5</v>
      </c>
      <c r="H117" s="349">
        <v>165.97</v>
      </c>
      <c r="I117" s="21">
        <v>0</v>
      </c>
      <c r="J117" s="473">
        <v>0</v>
      </c>
    </row>
    <row r="118" spans="1:10" ht="12.75">
      <c r="A118" s="11">
        <v>108</v>
      </c>
      <c r="B118" s="103">
        <v>637005</v>
      </c>
      <c r="C118" s="81" t="s">
        <v>586</v>
      </c>
      <c r="D118" s="81"/>
      <c r="E118" s="81"/>
      <c r="F118" s="81"/>
      <c r="G118" s="10">
        <v>10</v>
      </c>
      <c r="H118" s="9">
        <v>331.94</v>
      </c>
      <c r="I118" s="10">
        <v>12</v>
      </c>
      <c r="J118" s="474">
        <v>120</v>
      </c>
    </row>
    <row r="119" spans="1:10" ht="12.75">
      <c r="A119" s="18">
        <v>109</v>
      </c>
      <c r="B119" s="102">
        <v>637014</v>
      </c>
      <c r="C119" s="24" t="s">
        <v>589</v>
      </c>
      <c r="D119" s="24"/>
      <c r="E119" s="24"/>
      <c r="F119" s="24"/>
      <c r="G119" s="21">
        <v>90</v>
      </c>
      <c r="H119" s="324">
        <v>2987.45</v>
      </c>
      <c r="I119" s="21">
        <v>90</v>
      </c>
      <c r="J119" s="324">
        <v>100</v>
      </c>
    </row>
    <row r="120" spans="1:10" ht="12.75">
      <c r="A120" s="11">
        <v>110</v>
      </c>
      <c r="B120" s="103">
        <v>637016</v>
      </c>
      <c r="C120" s="81" t="s">
        <v>591</v>
      </c>
      <c r="D120" s="81"/>
      <c r="E120" s="81"/>
      <c r="F120" s="81"/>
      <c r="G120" s="10">
        <v>35</v>
      </c>
      <c r="H120" s="352">
        <v>1161.79</v>
      </c>
      <c r="I120" s="10">
        <v>30</v>
      </c>
      <c r="J120" s="352">
        <v>85.71</v>
      </c>
    </row>
    <row r="121" spans="1:10" ht="15.75">
      <c r="A121" s="11">
        <v>111</v>
      </c>
      <c r="B121" s="119" t="s">
        <v>617</v>
      </c>
      <c r="C121" s="70"/>
      <c r="D121" s="70"/>
      <c r="E121" s="70"/>
      <c r="F121" s="70"/>
      <c r="G121" s="333">
        <f>G122+G123+G124+G125+G131+G135+G136+G141</f>
        <v>292</v>
      </c>
      <c r="H121" s="353">
        <f>H122+H123+H124+H125+H131+H135+H136+H141</f>
        <v>9692.630000000001</v>
      </c>
      <c r="I121" s="333">
        <f>I122+I123+I124+I125+I131+I135+I136+I141</f>
        <v>263</v>
      </c>
      <c r="J121" s="353">
        <v>90.07</v>
      </c>
    </row>
    <row r="122" spans="1:10" ht="12.75">
      <c r="A122" s="18">
        <v>112</v>
      </c>
      <c r="B122" s="95">
        <v>610</v>
      </c>
      <c r="C122" s="79" t="s">
        <v>562</v>
      </c>
      <c r="D122" s="79"/>
      <c r="E122" s="79"/>
      <c r="F122" s="79"/>
      <c r="G122" s="354">
        <v>2</v>
      </c>
      <c r="H122" s="355">
        <v>66.39</v>
      </c>
      <c r="I122" s="354">
        <v>0</v>
      </c>
      <c r="J122" s="476">
        <v>0</v>
      </c>
    </row>
    <row r="123" spans="1:10" ht="12.75">
      <c r="A123" s="11">
        <v>113</v>
      </c>
      <c r="B123" s="113">
        <v>631</v>
      </c>
      <c r="C123" s="80" t="s">
        <v>566</v>
      </c>
      <c r="D123" s="80"/>
      <c r="E123" s="80"/>
      <c r="F123" s="80"/>
      <c r="G123" s="74">
        <v>1</v>
      </c>
      <c r="H123" s="356">
        <v>33.19</v>
      </c>
      <c r="I123" s="74">
        <v>0</v>
      </c>
      <c r="J123" s="477">
        <v>0</v>
      </c>
    </row>
    <row r="124" spans="1:10" ht="12.75">
      <c r="A124" s="18">
        <v>114</v>
      </c>
      <c r="B124" s="95">
        <v>632</v>
      </c>
      <c r="C124" s="79" t="s">
        <v>567</v>
      </c>
      <c r="D124" s="79"/>
      <c r="E124" s="79"/>
      <c r="F124" s="79"/>
      <c r="G124" s="354">
        <v>65</v>
      </c>
      <c r="H124" s="357">
        <v>2157.6</v>
      </c>
      <c r="I124" s="354">
        <v>40</v>
      </c>
      <c r="J124" s="357">
        <v>61.54</v>
      </c>
    </row>
    <row r="125" spans="1:10" ht="12.75">
      <c r="A125" s="11">
        <v>115</v>
      </c>
      <c r="B125" s="113">
        <v>633</v>
      </c>
      <c r="C125" s="80" t="s">
        <v>571</v>
      </c>
      <c r="D125" s="80"/>
      <c r="E125" s="80"/>
      <c r="F125" s="80"/>
      <c r="G125" s="114">
        <f>G126+G127+G128+G129+G130</f>
        <v>98</v>
      </c>
      <c r="H125" s="351">
        <f>H126+H127+H128+H129+H130</f>
        <v>3253.01</v>
      </c>
      <c r="I125" s="115">
        <f>I126+I127+I128+I129+I130</f>
        <v>87</v>
      </c>
      <c r="J125" s="351">
        <v>88.78</v>
      </c>
    </row>
    <row r="126" spans="1:10" ht="12.75">
      <c r="A126" s="18">
        <v>116</v>
      </c>
      <c r="B126" s="102">
        <v>633006</v>
      </c>
      <c r="C126" s="24" t="s">
        <v>618</v>
      </c>
      <c r="D126" s="24"/>
      <c r="E126" s="24"/>
      <c r="F126" s="24"/>
      <c r="G126" s="21">
        <v>22</v>
      </c>
      <c r="H126" s="346">
        <v>730.27</v>
      </c>
      <c r="I126" s="21">
        <v>15</v>
      </c>
      <c r="J126" s="346">
        <v>68.18</v>
      </c>
    </row>
    <row r="127" spans="1:10" ht="12.75">
      <c r="A127" s="11">
        <v>117</v>
      </c>
      <c r="B127" s="103">
        <v>633007</v>
      </c>
      <c r="C127" s="81" t="s">
        <v>608</v>
      </c>
      <c r="D127" s="81"/>
      <c r="E127" s="81"/>
      <c r="F127" s="81"/>
      <c r="G127" s="10">
        <v>25</v>
      </c>
      <c r="H127" s="337">
        <v>829.85</v>
      </c>
      <c r="I127" s="10">
        <v>18</v>
      </c>
      <c r="J127" s="344">
        <v>72</v>
      </c>
    </row>
    <row r="128" spans="1:10" ht="12.75">
      <c r="A128" s="11">
        <v>118</v>
      </c>
      <c r="B128" s="103">
        <v>633009</v>
      </c>
      <c r="C128" s="81" t="s">
        <v>276</v>
      </c>
      <c r="D128" s="81"/>
      <c r="E128" s="81"/>
      <c r="F128" s="81"/>
      <c r="G128" s="21">
        <v>1</v>
      </c>
      <c r="H128" s="346">
        <v>33.19</v>
      </c>
      <c r="I128" s="21">
        <v>4</v>
      </c>
      <c r="J128" s="362">
        <v>400</v>
      </c>
    </row>
    <row r="129" spans="1:10" ht="12.75">
      <c r="A129" s="18">
        <v>119</v>
      </c>
      <c r="B129" s="102">
        <v>633010</v>
      </c>
      <c r="C129" s="85" t="s">
        <v>575</v>
      </c>
      <c r="D129" s="85"/>
      <c r="E129" s="85"/>
      <c r="F129" s="85"/>
      <c r="G129" s="10">
        <v>30</v>
      </c>
      <c r="H129" s="337">
        <v>995.82</v>
      </c>
      <c r="I129" s="10">
        <v>38</v>
      </c>
      <c r="J129" s="337">
        <v>126.67</v>
      </c>
    </row>
    <row r="130" spans="1:10" ht="12.75">
      <c r="A130" s="11">
        <v>120</v>
      </c>
      <c r="B130" s="103">
        <v>633016</v>
      </c>
      <c r="C130" s="81" t="s">
        <v>576</v>
      </c>
      <c r="D130" s="81"/>
      <c r="E130" s="81"/>
      <c r="F130" s="81"/>
      <c r="G130" s="21">
        <v>20</v>
      </c>
      <c r="H130" s="346">
        <v>663.88</v>
      </c>
      <c r="I130" s="21">
        <v>12</v>
      </c>
      <c r="J130" s="362">
        <v>60</v>
      </c>
    </row>
    <row r="131" spans="1:10" ht="12.75">
      <c r="A131" s="18">
        <v>121</v>
      </c>
      <c r="B131" s="95">
        <v>634</v>
      </c>
      <c r="C131" s="79" t="s">
        <v>577</v>
      </c>
      <c r="D131" s="79"/>
      <c r="E131" s="79"/>
      <c r="F131" s="79"/>
      <c r="G131" s="114">
        <f>G132+G133+G134</f>
        <v>82</v>
      </c>
      <c r="H131" s="336">
        <f>H132+H133+H134</f>
        <v>2721.9100000000003</v>
      </c>
      <c r="I131" s="114">
        <f>I132+I133+I134</f>
        <v>90</v>
      </c>
      <c r="J131" s="336">
        <v>109.76</v>
      </c>
    </row>
    <row r="132" spans="1:10" ht="12.75">
      <c r="A132" s="11">
        <v>122</v>
      </c>
      <c r="B132" s="103">
        <v>634001</v>
      </c>
      <c r="C132" s="81" t="s">
        <v>578</v>
      </c>
      <c r="D132" s="81"/>
      <c r="E132" s="81"/>
      <c r="F132" s="81"/>
      <c r="G132" s="21">
        <v>25</v>
      </c>
      <c r="H132" s="346">
        <v>829.85</v>
      </c>
      <c r="I132" s="21">
        <v>29</v>
      </c>
      <c r="J132" s="362">
        <v>116</v>
      </c>
    </row>
    <row r="133" spans="1:10" ht="12.75">
      <c r="A133" s="18">
        <v>123</v>
      </c>
      <c r="B133" s="102">
        <v>634002</v>
      </c>
      <c r="C133" s="24" t="s">
        <v>619</v>
      </c>
      <c r="D133" s="24"/>
      <c r="E133" s="24"/>
      <c r="F133" s="24"/>
      <c r="G133" s="10">
        <v>50</v>
      </c>
      <c r="H133" s="318">
        <v>1659.7</v>
      </c>
      <c r="I133" s="10">
        <v>54</v>
      </c>
      <c r="J133" s="318">
        <v>108</v>
      </c>
    </row>
    <row r="134" spans="1:10" ht="12.75">
      <c r="A134" s="11">
        <v>124</v>
      </c>
      <c r="B134" s="103">
        <v>634003</v>
      </c>
      <c r="C134" s="81" t="s">
        <v>580</v>
      </c>
      <c r="D134" s="81"/>
      <c r="E134" s="81"/>
      <c r="F134" s="81"/>
      <c r="G134" s="21">
        <v>7</v>
      </c>
      <c r="H134" s="346">
        <v>232.36</v>
      </c>
      <c r="I134" s="21">
        <v>7</v>
      </c>
      <c r="J134" s="362">
        <v>100</v>
      </c>
    </row>
    <row r="135" spans="1:10" ht="12.75">
      <c r="A135" s="18">
        <v>125</v>
      </c>
      <c r="B135" s="95">
        <v>635</v>
      </c>
      <c r="C135" s="79" t="s">
        <v>274</v>
      </c>
      <c r="D135" s="79"/>
      <c r="E135" s="79"/>
      <c r="F135" s="79"/>
      <c r="G135" s="74">
        <v>10</v>
      </c>
      <c r="H135" s="358">
        <v>331.94</v>
      </c>
      <c r="I135" s="74">
        <v>6</v>
      </c>
      <c r="J135" s="478">
        <v>60</v>
      </c>
    </row>
    <row r="136" spans="1:10" ht="12.75">
      <c r="A136" s="11">
        <v>126</v>
      </c>
      <c r="B136" s="113">
        <v>637</v>
      </c>
      <c r="C136" s="80" t="s">
        <v>582</v>
      </c>
      <c r="D136" s="80"/>
      <c r="E136" s="80"/>
      <c r="F136" s="80"/>
      <c r="G136" s="114">
        <f>G137+G138+G139+G140</f>
        <v>32</v>
      </c>
      <c r="H136" s="359">
        <f>H137+H138+H139+H140</f>
        <v>1062.2</v>
      </c>
      <c r="I136" s="115">
        <f>I137+I138+I139+I140</f>
        <v>40</v>
      </c>
      <c r="J136" s="479">
        <v>125</v>
      </c>
    </row>
    <row r="137" spans="1:10" ht="12.75">
      <c r="A137" s="18">
        <v>127</v>
      </c>
      <c r="B137" s="102">
        <v>637001</v>
      </c>
      <c r="C137" s="24" t="s">
        <v>583</v>
      </c>
      <c r="D137" s="24"/>
      <c r="E137" s="24"/>
      <c r="F137" s="24"/>
      <c r="G137" s="21">
        <v>1</v>
      </c>
      <c r="H137" s="346">
        <v>33.19</v>
      </c>
      <c r="I137" s="21">
        <v>0</v>
      </c>
      <c r="J137" s="362">
        <v>0</v>
      </c>
    </row>
    <row r="138" spans="1:10" ht="12.75">
      <c r="A138" s="11">
        <v>128</v>
      </c>
      <c r="B138" s="103">
        <v>637004</v>
      </c>
      <c r="C138" s="81" t="s">
        <v>620</v>
      </c>
      <c r="D138" s="81"/>
      <c r="E138" s="81"/>
      <c r="F138" s="81"/>
      <c r="G138" s="10">
        <v>5</v>
      </c>
      <c r="H138" s="337">
        <v>165.97</v>
      </c>
      <c r="I138" s="10">
        <v>0</v>
      </c>
      <c r="J138" s="344">
        <v>0</v>
      </c>
    </row>
    <row r="139" spans="1:10" ht="12.75">
      <c r="A139" s="11">
        <v>129</v>
      </c>
      <c r="B139" s="103">
        <v>637005</v>
      </c>
      <c r="C139" s="81" t="s">
        <v>586</v>
      </c>
      <c r="D139" s="81"/>
      <c r="E139" s="81"/>
      <c r="F139" s="81"/>
      <c r="G139" s="21">
        <v>16</v>
      </c>
      <c r="H139" s="346">
        <v>531.1</v>
      </c>
      <c r="I139" s="21">
        <v>40</v>
      </c>
      <c r="J139" s="362">
        <v>250</v>
      </c>
    </row>
    <row r="140" spans="1:10" ht="12.75">
      <c r="A140" s="11">
        <v>130</v>
      </c>
      <c r="B140" s="103">
        <v>637027</v>
      </c>
      <c r="C140" s="81" t="s">
        <v>376</v>
      </c>
      <c r="D140" s="81"/>
      <c r="E140" s="81"/>
      <c r="F140" s="81"/>
      <c r="G140" s="10">
        <v>10</v>
      </c>
      <c r="H140" s="337">
        <v>331.94</v>
      </c>
      <c r="I140" s="10">
        <v>0</v>
      </c>
      <c r="J140" s="344">
        <v>0</v>
      </c>
    </row>
    <row r="141" spans="1:10" ht="12.75">
      <c r="A141" s="18">
        <v>131</v>
      </c>
      <c r="B141" s="95">
        <v>642</v>
      </c>
      <c r="C141" s="79" t="s">
        <v>595</v>
      </c>
      <c r="D141" s="79"/>
      <c r="E141" s="79"/>
      <c r="F141" s="79"/>
      <c r="G141" s="114">
        <f>G142</f>
        <v>2</v>
      </c>
      <c r="H141" s="360">
        <f>H142</f>
        <v>66.39</v>
      </c>
      <c r="I141" s="116">
        <f>I142</f>
        <v>0</v>
      </c>
      <c r="J141" s="480">
        <v>0</v>
      </c>
    </row>
    <row r="142" spans="1:10" ht="12.75">
      <c r="A142" s="11">
        <v>132</v>
      </c>
      <c r="B142" s="103">
        <v>642006</v>
      </c>
      <c r="C142" s="81" t="s">
        <v>621</v>
      </c>
      <c r="D142" s="81"/>
      <c r="E142" s="81"/>
      <c r="F142" s="81"/>
      <c r="G142" s="10">
        <v>2</v>
      </c>
      <c r="H142" s="337">
        <v>66.39</v>
      </c>
      <c r="I142" s="10">
        <v>0</v>
      </c>
      <c r="J142" s="344">
        <v>0</v>
      </c>
    </row>
    <row r="143" spans="1:10" ht="15.75">
      <c r="A143" s="11">
        <v>133</v>
      </c>
      <c r="B143" s="119" t="s">
        <v>622</v>
      </c>
      <c r="C143" s="70"/>
      <c r="D143" s="70"/>
      <c r="E143" s="70"/>
      <c r="F143" s="70"/>
      <c r="G143" s="333">
        <f>G144</f>
        <v>555</v>
      </c>
      <c r="H143" s="353">
        <f>H144</f>
        <v>18422.63</v>
      </c>
      <c r="I143" s="220">
        <f>I144</f>
        <v>574</v>
      </c>
      <c r="J143" s="353">
        <v>103.42</v>
      </c>
    </row>
    <row r="144" spans="1:10" ht="12.75">
      <c r="A144" s="18">
        <v>134</v>
      </c>
      <c r="B144" s="95">
        <v>637</v>
      </c>
      <c r="C144" s="79" t="s">
        <v>582</v>
      </c>
      <c r="D144" s="79"/>
      <c r="E144" s="79"/>
      <c r="F144" s="79"/>
      <c r="G144" s="114">
        <f>G145+G146+G147+G148</f>
        <v>555</v>
      </c>
      <c r="H144" s="361">
        <f>H145+H146+H147+H148</f>
        <v>18422.63</v>
      </c>
      <c r="I144" s="116">
        <f>I145+I146+I147+I148</f>
        <v>574</v>
      </c>
      <c r="J144" s="361">
        <v>103.42</v>
      </c>
    </row>
    <row r="145" spans="1:10" ht="12.75">
      <c r="A145" s="11">
        <v>135</v>
      </c>
      <c r="B145" s="103">
        <v>637005</v>
      </c>
      <c r="C145" s="81" t="s">
        <v>623</v>
      </c>
      <c r="D145" s="81"/>
      <c r="E145" s="81"/>
      <c r="F145" s="81"/>
      <c r="G145" s="10">
        <v>205</v>
      </c>
      <c r="H145" s="318">
        <v>6804.75</v>
      </c>
      <c r="I145" s="10">
        <v>261</v>
      </c>
      <c r="J145" s="318">
        <v>127.32</v>
      </c>
    </row>
    <row r="146" spans="1:10" ht="12.75">
      <c r="A146" s="18">
        <v>136</v>
      </c>
      <c r="B146" s="102">
        <v>637011</v>
      </c>
      <c r="C146" s="24" t="s">
        <v>587</v>
      </c>
      <c r="D146" s="24"/>
      <c r="E146" s="24"/>
      <c r="F146" s="24"/>
      <c r="G146" s="21">
        <v>50</v>
      </c>
      <c r="H146" s="362">
        <v>1659.7</v>
      </c>
      <c r="I146" s="21">
        <v>302</v>
      </c>
      <c r="J146" s="362">
        <v>604</v>
      </c>
    </row>
    <row r="147" spans="1:10" ht="12.75">
      <c r="A147" s="11">
        <v>137</v>
      </c>
      <c r="B147" s="103"/>
      <c r="C147" s="81" t="s">
        <v>210</v>
      </c>
      <c r="D147" s="81"/>
      <c r="E147" s="81"/>
      <c r="F147" s="81"/>
      <c r="G147" s="10">
        <v>250</v>
      </c>
      <c r="H147" s="318">
        <v>8298.48</v>
      </c>
      <c r="I147" s="10">
        <v>0</v>
      </c>
      <c r="J147" s="318">
        <v>0</v>
      </c>
    </row>
    <row r="148" spans="1:10" ht="12.75">
      <c r="A148" s="18">
        <v>138</v>
      </c>
      <c r="B148" s="102">
        <v>637019</v>
      </c>
      <c r="C148" s="24" t="s">
        <v>624</v>
      </c>
      <c r="D148" s="24"/>
      <c r="E148" s="24"/>
      <c r="F148" s="24"/>
      <c r="G148" s="21">
        <v>50</v>
      </c>
      <c r="H148" s="321">
        <v>1659.7</v>
      </c>
      <c r="I148" s="21">
        <v>11</v>
      </c>
      <c r="J148" s="321">
        <v>22</v>
      </c>
    </row>
    <row r="149" spans="1:10" ht="15.75">
      <c r="A149" s="11">
        <v>139</v>
      </c>
      <c r="B149" s="119" t="s">
        <v>625</v>
      </c>
      <c r="C149" s="70"/>
      <c r="D149" s="70"/>
      <c r="E149" s="70"/>
      <c r="F149" s="70"/>
      <c r="G149" s="314">
        <f>G150+G152</f>
        <v>1450</v>
      </c>
      <c r="H149" s="315">
        <f>H150+H152</f>
        <v>48131.19</v>
      </c>
      <c r="I149" s="314">
        <f>I150+I152</f>
        <v>3848</v>
      </c>
      <c r="J149" s="315">
        <v>265.38</v>
      </c>
    </row>
    <row r="150" spans="1:10" ht="12.75">
      <c r="A150" s="11">
        <v>140</v>
      </c>
      <c r="B150" s="113">
        <v>634</v>
      </c>
      <c r="C150" s="80" t="s">
        <v>577</v>
      </c>
      <c r="D150" s="80"/>
      <c r="E150" s="80"/>
      <c r="F150" s="80"/>
      <c r="G150" s="82">
        <f>G151</f>
        <v>1150</v>
      </c>
      <c r="H150" s="351">
        <f>H151</f>
        <v>38173.01</v>
      </c>
      <c r="I150" s="342">
        <f>I151</f>
        <v>1110</v>
      </c>
      <c r="J150" s="351">
        <v>96.52</v>
      </c>
    </row>
    <row r="151" spans="1:10" ht="12.75">
      <c r="A151" s="18">
        <v>141</v>
      </c>
      <c r="B151" s="102">
        <v>634004</v>
      </c>
      <c r="C151" s="24" t="s">
        <v>380</v>
      </c>
      <c r="D151" s="24"/>
      <c r="E151" s="24"/>
      <c r="F151" s="24"/>
      <c r="G151" s="20">
        <v>1150</v>
      </c>
      <c r="H151" s="321">
        <v>38173.01</v>
      </c>
      <c r="I151" s="20">
        <v>1110</v>
      </c>
      <c r="J151" s="321">
        <v>96.52</v>
      </c>
    </row>
    <row r="152" spans="1:10" ht="12.75">
      <c r="A152" s="11">
        <v>142</v>
      </c>
      <c r="B152" s="113">
        <v>635</v>
      </c>
      <c r="C152" s="80" t="s">
        <v>220</v>
      </c>
      <c r="D152" s="80"/>
      <c r="E152" s="80"/>
      <c r="F152" s="80"/>
      <c r="G152" s="73">
        <v>300</v>
      </c>
      <c r="H152" s="318">
        <v>9958.18</v>
      </c>
      <c r="I152" s="73">
        <v>2738</v>
      </c>
      <c r="J152" s="352">
        <v>912.67</v>
      </c>
    </row>
    <row r="153" spans="1:10" ht="15.75">
      <c r="A153" s="11">
        <v>143</v>
      </c>
      <c r="B153" s="119" t="s">
        <v>626</v>
      </c>
      <c r="C153" s="70"/>
      <c r="D153" s="70"/>
      <c r="E153" s="70"/>
      <c r="F153" s="70"/>
      <c r="G153" s="314">
        <f>G154+G157+G159+G165+G170</f>
        <v>19162</v>
      </c>
      <c r="H153" s="315">
        <f>H154+H157+H159+H165+H170</f>
        <v>636061.89</v>
      </c>
      <c r="I153" s="314">
        <f>I154+I157+I159+I160+I165+I170</f>
        <v>19110</v>
      </c>
      <c r="J153" s="315">
        <v>99.73</v>
      </c>
    </row>
    <row r="154" spans="1:10" ht="12.75">
      <c r="A154" s="18">
        <v>144</v>
      </c>
      <c r="B154" s="95">
        <v>633</v>
      </c>
      <c r="C154" s="79" t="s">
        <v>571</v>
      </c>
      <c r="D154" s="79"/>
      <c r="E154" s="79"/>
      <c r="F154" s="79"/>
      <c r="G154" s="114">
        <f>G155+G156</f>
        <v>387</v>
      </c>
      <c r="H154" s="361">
        <f>H155+H156</f>
        <v>12846.05</v>
      </c>
      <c r="I154" s="116">
        <f>I155+I156</f>
        <v>570</v>
      </c>
      <c r="J154" s="361">
        <v>147.29</v>
      </c>
    </row>
    <row r="155" spans="1:10" ht="12.75">
      <c r="A155" s="11">
        <v>145</v>
      </c>
      <c r="B155" s="103">
        <v>633004</v>
      </c>
      <c r="C155" s="81" t="s">
        <v>627</v>
      </c>
      <c r="D155" s="81"/>
      <c r="E155" s="81"/>
      <c r="F155" s="81"/>
      <c r="G155" s="10">
        <v>305</v>
      </c>
      <c r="H155" s="318">
        <v>10124.15</v>
      </c>
      <c r="I155" s="10">
        <v>421</v>
      </c>
      <c r="J155" s="318">
        <v>138.03</v>
      </c>
    </row>
    <row r="156" spans="1:10" ht="12.75">
      <c r="A156" s="18">
        <v>146</v>
      </c>
      <c r="B156" s="102">
        <v>633006</v>
      </c>
      <c r="C156" s="24" t="s">
        <v>628</v>
      </c>
      <c r="D156" s="24"/>
      <c r="E156" s="24"/>
      <c r="F156" s="24"/>
      <c r="G156" s="21">
        <v>82</v>
      </c>
      <c r="H156" s="321">
        <v>2721.9</v>
      </c>
      <c r="I156" s="21">
        <v>149</v>
      </c>
      <c r="J156" s="321">
        <v>181.71</v>
      </c>
    </row>
    <row r="157" spans="1:10" ht="12.75">
      <c r="A157" s="11">
        <v>147</v>
      </c>
      <c r="B157" s="113">
        <v>634</v>
      </c>
      <c r="C157" s="80" t="s">
        <v>577</v>
      </c>
      <c r="D157" s="81"/>
      <c r="E157" s="81"/>
      <c r="F157" s="81"/>
      <c r="G157" s="114">
        <f>G158</f>
        <v>90</v>
      </c>
      <c r="H157" s="320">
        <f>H158</f>
        <v>2987.45</v>
      </c>
      <c r="I157" s="114">
        <f>I158</f>
        <v>118</v>
      </c>
      <c r="J157" s="320">
        <v>131.11</v>
      </c>
    </row>
    <row r="158" spans="1:10" ht="12.75">
      <c r="A158" s="18">
        <v>148</v>
      </c>
      <c r="B158" s="102">
        <v>634004</v>
      </c>
      <c r="C158" s="24" t="s">
        <v>652</v>
      </c>
      <c r="D158" s="24"/>
      <c r="E158" s="24"/>
      <c r="F158" s="24"/>
      <c r="G158" s="21">
        <v>90</v>
      </c>
      <c r="H158" s="321">
        <v>2987.45</v>
      </c>
      <c r="I158" s="21">
        <v>118</v>
      </c>
      <c r="J158" s="321">
        <v>131.11</v>
      </c>
    </row>
    <row r="159" spans="1:10" ht="12.75">
      <c r="A159" s="11">
        <v>149</v>
      </c>
      <c r="B159" s="113">
        <v>635</v>
      </c>
      <c r="C159" s="80" t="s">
        <v>381</v>
      </c>
      <c r="D159" s="80"/>
      <c r="E159" s="80"/>
      <c r="F159" s="80"/>
      <c r="G159" s="114">
        <v>300</v>
      </c>
      <c r="H159" s="320">
        <v>9958.18</v>
      </c>
      <c r="I159" s="114">
        <v>49</v>
      </c>
      <c r="J159" s="320">
        <v>16.33</v>
      </c>
    </row>
    <row r="160" spans="1:10" ht="12.75">
      <c r="A160" s="11">
        <v>150</v>
      </c>
      <c r="B160" s="91">
        <v>642</v>
      </c>
      <c r="C160" s="92" t="s">
        <v>221</v>
      </c>
      <c r="D160" s="92"/>
      <c r="E160" s="92"/>
      <c r="F160" s="92"/>
      <c r="G160" s="54">
        <v>0</v>
      </c>
      <c r="H160" s="328">
        <v>0</v>
      </c>
      <c r="I160" s="54">
        <v>32</v>
      </c>
      <c r="J160" s="471" t="s">
        <v>215</v>
      </c>
    </row>
    <row r="161" spans="1:10" ht="12.75">
      <c r="A161" s="1"/>
      <c r="B161" s="465"/>
      <c r="C161" s="464"/>
      <c r="D161" s="24"/>
      <c r="E161" s="24"/>
      <c r="F161" s="24"/>
      <c r="G161" s="1"/>
      <c r="H161" s="466"/>
      <c r="I161" s="1"/>
      <c r="J161" s="466"/>
    </row>
    <row r="162" spans="1:10" ht="13.5" thickBot="1">
      <c r="A162" s="1"/>
      <c r="B162" s="102"/>
      <c r="C162" s="24"/>
      <c r="D162" s="24"/>
      <c r="E162" s="24"/>
      <c r="F162" s="24"/>
      <c r="G162" s="121"/>
      <c r="H162" s="24"/>
      <c r="J162">
        <v>9</v>
      </c>
    </row>
    <row r="163" spans="1:10" ht="35.25" thickTop="1">
      <c r="A163" s="2" t="s">
        <v>515</v>
      </c>
      <c r="B163" s="3" t="s">
        <v>560</v>
      </c>
      <c r="C163" s="5"/>
      <c r="D163" s="5"/>
      <c r="E163" s="5"/>
      <c r="F163" s="5"/>
      <c r="G163" s="313" t="s">
        <v>369</v>
      </c>
      <c r="H163" s="7" t="s">
        <v>369</v>
      </c>
      <c r="I163" s="7" t="s">
        <v>443</v>
      </c>
      <c r="J163" s="7" t="s">
        <v>271</v>
      </c>
    </row>
    <row r="164" spans="1:10" ht="12.75">
      <c r="A164" s="363">
        <v>151</v>
      </c>
      <c r="B164" s="364"/>
      <c r="C164" s="365"/>
      <c r="D164" s="365"/>
      <c r="E164" s="365"/>
      <c r="F164" s="365"/>
      <c r="G164" s="332" t="s">
        <v>367</v>
      </c>
      <c r="H164" s="367" t="s">
        <v>368</v>
      </c>
      <c r="I164" s="332" t="s">
        <v>367</v>
      </c>
      <c r="J164" s="367"/>
    </row>
    <row r="165" spans="1:10" ht="12.75">
      <c r="A165" s="11">
        <v>152</v>
      </c>
      <c r="B165" s="113">
        <v>637</v>
      </c>
      <c r="C165" s="80" t="s">
        <v>582</v>
      </c>
      <c r="D165" s="80"/>
      <c r="E165" s="80"/>
      <c r="F165" s="80"/>
      <c r="G165" s="82">
        <f>G166+G167+G168+G169</f>
        <v>5020</v>
      </c>
      <c r="H165" s="320">
        <f>H166+H167+H168+H169</f>
        <v>166633.48000000004</v>
      </c>
      <c r="I165" s="82">
        <f>I166+I167+I168+I169</f>
        <v>5657</v>
      </c>
      <c r="J165" s="320">
        <v>112.69</v>
      </c>
    </row>
    <row r="166" spans="1:10" ht="12.75">
      <c r="A166" s="18">
        <v>153</v>
      </c>
      <c r="B166" s="102">
        <v>637001</v>
      </c>
      <c r="C166" s="24" t="s">
        <v>583</v>
      </c>
      <c r="D166" s="24"/>
      <c r="E166" s="24"/>
      <c r="F166" s="24"/>
      <c r="G166" s="21">
        <v>20</v>
      </c>
      <c r="H166" s="346">
        <v>663.88</v>
      </c>
      <c r="I166" s="21">
        <v>0</v>
      </c>
      <c r="J166" s="362">
        <v>0</v>
      </c>
    </row>
    <row r="167" spans="1:10" ht="12.75">
      <c r="A167" s="11">
        <v>154</v>
      </c>
      <c r="B167" s="103">
        <v>637004</v>
      </c>
      <c r="C167" s="81" t="s">
        <v>382</v>
      </c>
      <c r="D167" s="81"/>
      <c r="E167" s="81"/>
      <c r="F167" s="81"/>
      <c r="G167" s="17">
        <v>4900</v>
      </c>
      <c r="H167" s="318">
        <v>162650.2</v>
      </c>
      <c r="I167" s="17">
        <v>5624</v>
      </c>
      <c r="J167" s="318">
        <v>114.78</v>
      </c>
    </row>
    <row r="168" spans="1:10" ht="12.75">
      <c r="A168" s="18">
        <v>155</v>
      </c>
      <c r="B168" s="102">
        <v>637005</v>
      </c>
      <c r="C168" s="24" t="s">
        <v>629</v>
      </c>
      <c r="D168" s="24"/>
      <c r="E168" s="24"/>
      <c r="F168" s="24"/>
      <c r="G168" s="21">
        <v>50</v>
      </c>
      <c r="H168" s="321">
        <v>1659.7</v>
      </c>
      <c r="I168" s="21">
        <v>33</v>
      </c>
      <c r="J168" s="321">
        <v>66</v>
      </c>
    </row>
    <row r="169" spans="1:10" ht="12.75">
      <c r="A169" s="11">
        <v>156</v>
      </c>
      <c r="B169" s="103">
        <v>637027</v>
      </c>
      <c r="C169" s="81" t="s">
        <v>376</v>
      </c>
      <c r="D169" s="81"/>
      <c r="E169" s="81"/>
      <c r="F169" s="81"/>
      <c r="G169" s="10">
        <v>50</v>
      </c>
      <c r="H169" s="318">
        <v>1659.7</v>
      </c>
      <c r="I169" s="10">
        <v>0</v>
      </c>
      <c r="J169" s="318">
        <v>0</v>
      </c>
    </row>
    <row r="170" spans="1:10" ht="12.75">
      <c r="A170" s="18">
        <v>157</v>
      </c>
      <c r="B170" s="95"/>
      <c r="C170" s="79" t="s">
        <v>630</v>
      </c>
      <c r="D170" s="79"/>
      <c r="E170" s="79"/>
      <c r="F170" s="79"/>
      <c r="G170" s="77">
        <v>13365</v>
      </c>
      <c r="H170" s="321">
        <v>443636.73</v>
      </c>
      <c r="I170" s="77">
        <v>12684</v>
      </c>
      <c r="J170" s="321">
        <v>94.9</v>
      </c>
    </row>
    <row r="171" spans="1:10" ht="15.75">
      <c r="A171" s="11">
        <v>158</v>
      </c>
      <c r="B171" s="119" t="s">
        <v>383</v>
      </c>
      <c r="C171" s="12"/>
      <c r="D171" s="12"/>
      <c r="E171" s="12"/>
      <c r="F171" s="12"/>
      <c r="G171" s="314">
        <f>G172</f>
        <v>15</v>
      </c>
      <c r="H171" s="315">
        <f>H172</f>
        <v>497.91</v>
      </c>
      <c r="I171" s="314">
        <f>I172</f>
        <v>0</v>
      </c>
      <c r="J171" s="315">
        <v>0</v>
      </c>
    </row>
    <row r="172" spans="1:10" ht="12.75">
      <c r="A172" s="11">
        <v>159</v>
      </c>
      <c r="B172" s="113">
        <v>635</v>
      </c>
      <c r="C172" s="80" t="s">
        <v>384</v>
      </c>
      <c r="D172" s="80"/>
      <c r="E172" s="80"/>
      <c r="F172" s="80"/>
      <c r="G172" s="21">
        <v>15</v>
      </c>
      <c r="H172" s="346">
        <v>497.91</v>
      </c>
      <c r="I172" s="21">
        <v>0</v>
      </c>
      <c r="J172" s="362">
        <v>0</v>
      </c>
    </row>
    <row r="173" spans="1:10" ht="15.75">
      <c r="A173" s="18">
        <v>160</v>
      </c>
      <c r="B173" s="111" t="s">
        <v>631</v>
      </c>
      <c r="C173" s="112"/>
      <c r="D173" s="112"/>
      <c r="E173" s="112"/>
      <c r="F173" s="112"/>
      <c r="G173" s="333">
        <f>G174+G175+G178+G182+G185</f>
        <v>947</v>
      </c>
      <c r="H173" s="315">
        <f>H174+H175+H178+H182+H185</f>
        <v>31434.65</v>
      </c>
      <c r="I173" s="333">
        <f>I174+I175+I178+I182+I185</f>
        <v>331</v>
      </c>
      <c r="J173" s="315">
        <v>34.95</v>
      </c>
    </row>
    <row r="174" spans="1:10" ht="12.75">
      <c r="A174" s="11">
        <v>161</v>
      </c>
      <c r="B174" s="113">
        <v>632</v>
      </c>
      <c r="C174" s="80" t="s">
        <v>632</v>
      </c>
      <c r="D174" s="80"/>
      <c r="E174" s="80"/>
      <c r="F174" s="80"/>
      <c r="G174" s="354">
        <v>0</v>
      </c>
      <c r="H174" s="346">
        <v>0</v>
      </c>
      <c r="I174" s="354">
        <v>0</v>
      </c>
      <c r="J174" s="362">
        <v>0</v>
      </c>
    </row>
    <row r="175" spans="1:10" ht="12.75">
      <c r="A175" s="18">
        <v>162</v>
      </c>
      <c r="B175" s="95">
        <v>633</v>
      </c>
      <c r="C175" s="79" t="s">
        <v>571</v>
      </c>
      <c r="D175" s="79"/>
      <c r="E175" s="79"/>
      <c r="F175" s="79"/>
      <c r="G175" s="114">
        <f>G176+G177</f>
        <v>160</v>
      </c>
      <c r="H175" s="320">
        <f>H176+H177</f>
        <v>5311.03</v>
      </c>
      <c r="I175" s="114">
        <f>I176+I177</f>
        <v>91</v>
      </c>
      <c r="J175" s="320">
        <v>56.88</v>
      </c>
    </row>
    <row r="176" spans="1:10" ht="12.75">
      <c r="A176" s="11">
        <v>163</v>
      </c>
      <c r="B176" s="103">
        <v>633004</v>
      </c>
      <c r="C176" s="81" t="s">
        <v>222</v>
      </c>
      <c r="D176" s="81"/>
      <c r="E176" s="81"/>
      <c r="F176" s="81"/>
      <c r="G176" s="21">
        <v>150</v>
      </c>
      <c r="H176" s="321">
        <v>4979.09</v>
      </c>
      <c r="I176" s="21">
        <v>91</v>
      </c>
      <c r="J176" s="321">
        <v>60.67</v>
      </c>
    </row>
    <row r="177" spans="1:10" ht="12.75">
      <c r="A177" s="18">
        <v>164</v>
      </c>
      <c r="B177" s="102">
        <v>633006</v>
      </c>
      <c r="C177" s="24" t="s">
        <v>633</v>
      </c>
      <c r="D177" s="24"/>
      <c r="E177" s="24"/>
      <c r="F177" s="24"/>
      <c r="G177" s="93">
        <v>10</v>
      </c>
      <c r="H177" s="369">
        <v>331.94</v>
      </c>
      <c r="I177" s="93">
        <v>0</v>
      </c>
      <c r="J177" s="481">
        <v>0</v>
      </c>
    </row>
    <row r="178" spans="1:10" ht="12.75">
      <c r="A178" s="11">
        <v>165</v>
      </c>
      <c r="B178" s="113">
        <v>635</v>
      </c>
      <c r="C178" s="80" t="s">
        <v>274</v>
      </c>
      <c r="D178" s="80"/>
      <c r="E178" s="80"/>
      <c r="F178" s="80"/>
      <c r="G178" s="114">
        <f>G179+G180+G181</f>
        <v>170</v>
      </c>
      <c r="H178" s="320">
        <f>H179+H180+H181</f>
        <v>5642.97</v>
      </c>
      <c r="I178" s="114">
        <f>I179+I180+I181</f>
        <v>114</v>
      </c>
      <c r="J178" s="320">
        <v>67.06</v>
      </c>
    </row>
    <row r="179" spans="1:10" ht="12.75">
      <c r="A179" s="18">
        <v>166</v>
      </c>
      <c r="B179" s="102">
        <v>635006</v>
      </c>
      <c r="C179" s="85" t="s">
        <v>634</v>
      </c>
      <c r="D179" s="85"/>
      <c r="E179" s="85"/>
      <c r="F179" s="85"/>
      <c r="G179" s="10">
        <v>100</v>
      </c>
      <c r="H179" s="318">
        <v>3319.39</v>
      </c>
      <c r="I179" s="10">
        <v>114</v>
      </c>
      <c r="J179" s="318">
        <v>114</v>
      </c>
    </row>
    <row r="180" spans="1:10" ht="12.75">
      <c r="A180" s="11">
        <v>167</v>
      </c>
      <c r="B180" s="103">
        <v>635006</v>
      </c>
      <c r="C180" s="81" t="s">
        <v>635</v>
      </c>
      <c r="D180" s="81"/>
      <c r="E180" s="81"/>
      <c r="F180" s="81"/>
      <c r="G180" s="21">
        <v>20</v>
      </c>
      <c r="H180" s="346">
        <v>663.88</v>
      </c>
      <c r="I180" s="21">
        <v>0</v>
      </c>
      <c r="J180" s="362">
        <v>0</v>
      </c>
    </row>
    <row r="181" spans="1:10" ht="12.75">
      <c r="A181" s="18">
        <v>168</v>
      </c>
      <c r="B181" s="102">
        <v>635006</v>
      </c>
      <c r="C181" s="24" t="s">
        <v>636</v>
      </c>
      <c r="D181" s="24"/>
      <c r="E181" s="24"/>
      <c r="F181" s="24"/>
      <c r="G181" s="10">
        <v>50</v>
      </c>
      <c r="H181" s="318">
        <v>1659.7</v>
      </c>
      <c r="I181" s="10">
        <v>0</v>
      </c>
      <c r="J181" s="318">
        <v>0</v>
      </c>
    </row>
    <row r="182" spans="1:10" ht="12.75">
      <c r="A182" s="11">
        <v>169</v>
      </c>
      <c r="B182" s="113">
        <v>637</v>
      </c>
      <c r="C182" s="80" t="s">
        <v>582</v>
      </c>
      <c r="D182" s="80"/>
      <c r="E182" s="80"/>
      <c r="F182" s="80"/>
      <c r="G182" s="114">
        <f>G183+G184</f>
        <v>370</v>
      </c>
      <c r="H182" s="320">
        <f>H183+H184</f>
        <v>12281.75</v>
      </c>
      <c r="I182" s="114">
        <f>I183+I184</f>
        <v>122</v>
      </c>
      <c r="J182" s="320">
        <v>32.97</v>
      </c>
    </row>
    <row r="183" spans="1:10" ht="12.75">
      <c r="A183" s="11">
        <v>170</v>
      </c>
      <c r="B183" s="103">
        <v>637004</v>
      </c>
      <c r="C183" s="81" t="s">
        <v>637</v>
      </c>
      <c r="D183" s="81"/>
      <c r="E183" s="81"/>
      <c r="F183" s="81"/>
      <c r="G183" s="10">
        <v>170</v>
      </c>
      <c r="H183" s="318">
        <v>5642.97</v>
      </c>
      <c r="I183" s="10">
        <v>43</v>
      </c>
      <c r="J183" s="318">
        <v>25.29</v>
      </c>
    </row>
    <row r="184" spans="1:10" ht="12.75">
      <c r="A184" s="18">
        <v>171</v>
      </c>
      <c r="B184" s="102">
        <v>637011</v>
      </c>
      <c r="C184" s="24" t="s">
        <v>385</v>
      </c>
      <c r="D184" s="24"/>
      <c r="E184" s="24"/>
      <c r="F184" s="24"/>
      <c r="G184" s="21">
        <v>200</v>
      </c>
      <c r="H184" s="321">
        <v>6638.78</v>
      </c>
      <c r="I184" s="21">
        <v>79</v>
      </c>
      <c r="J184" s="321">
        <v>39.5</v>
      </c>
    </row>
    <row r="185" spans="1:10" ht="12.75">
      <c r="A185" s="11">
        <v>172</v>
      </c>
      <c r="B185" s="103"/>
      <c r="C185" s="80" t="s">
        <v>386</v>
      </c>
      <c r="D185" s="80"/>
      <c r="E185" s="80"/>
      <c r="F185" s="80"/>
      <c r="G185" s="74">
        <v>247</v>
      </c>
      <c r="H185" s="318">
        <v>8198.9</v>
      </c>
      <c r="I185" s="74">
        <v>4</v>
      </c>
      <c r="J185" s="318">
        <v>1.62</v>
      </c>
    </row>
    <row r="186" spans="1:10" ht="15.75">
      <c r="A186" s="11">
        <v>173</v>
      </c>
      <c r="B186" s="119" t="s">
        <v>638</v>
      </c>
      <c r="C186" s="70"/>
      <c r="D186" s="70"/>
      <c r="E186" s="70"/>
      <c r="F186" s="70"/>
      <c r="G186" s="333">
        <f>G187+G190</f>
        <v>541</v>
      </c>
      <c r="H186" s="315">
        <f>H187+H190</f>
        <v>17957.92</v>
      </c>
      <c r="I186" s="333">
        <f>I187+I190</f>
        <v>438</v>
      </c>
      <c r="J186" s="315">
        <v>80.96</v>
      </c>
    </row>
    <row r="187" spans="1:10" ht="12.75">
      <c r="A187" s="18">
        <v>174</v>
      </c>
      <c r="B187" s="95">
        <v>632</v>
      </c>
      <c r="C187" s="79" t="s">
        <v>567</v>
      </c>
      <c r="D187" s="79"/>
      <c r="E187" s="79"/>
      <c r="F187" s="79"/>
      <c r="G187" s="96">
        <f>G188+G189</f>
        <v>455</v>
      </c>
      <c r="H187" s="323">
        <f>H188+H189</f>
        <v>15103.24</v>
      </c>
      <c r="I187" s="96">
        <f>I188+I189</f>
        <v>352</v>
      </c>
      <c r="J187" s="323">
        <v>77.36</v>
      </c>
    </row>
    <row r="188" spans="1:10" ht="12.75">
      <c r="A188" s="11">
        <v>175</v>
      </c>
      <c r="B188" s="103">
        <v>632002</v>
      </c>
      <c r="C188" s="81" t="s">
        <v>639</v>
      </c>
      <c r="D188" s="81"/>
      <c r="E188" s="81"/>
      <c r="F188" s="81"/>
      <c r="G188" s="10">
        <v>400</v>
      </c>
      <c r="H188" s="318">
        <v>13277.57</v>
      </c>
      <c r="I188" s="10">
        <v>300</v>
      </c>
      <c r="J188" s="318">
        <v>75</v>
      </c>
    </row>
    <row r="189" spans="1:10" ht="12.75">
      <c r="A189" s="18">
        <v>176</v>
      </c>
      <c r="B189" s="102">
        <v>632002</v>
      </c>
      <c r="C189" s="24" t="s">
        <v>640</v>
      </c>
      <c r="D189" s="24"/>
      <c r="E189" s="24"/>
      <c r="F189" s="24"/>
      <c r="G189" s="21">
        <v>55</v>
      </c>
      <c r="H189" s="321">
        <v>1825.67</v>
      </c>
      <c r="I189" s="21">
        <v>52</v>
      </c>
      <c r="J189" s="321">
        <v>94.55</v>
      </c>
    </row>
    <row r="190" spans="1:10" ht="12.75">
      <c r="A190" s="11">
        <v>177</v>
      </c>
      <c r="B190" s="113">
        <v>635</v>
      </c>
      <c r="C190" s="80" t="s">
        <v>274</v>
      </c>
      <c r="D190" s="80"/>
      <c r="E190" s="80"/>
      <c r="F190" s="80"/>
      <c r="G190" s="114">
        <f>G191+G192</f>
        <v>86</v>
      </c>
      <c r="H190" s="351">
        <f>H191+H192</f>
        <v>2854.68</v>
      </c>
      <c r="I190" s="115">
        <f>I191+I192</f>
        <v>86</v>
      </c>
      <c r="J190" s="351">
        <v>100</v>
      </c>
    </row>
    <row r="191" spans="1:10" ht="12.75">
      <c r="A191" s="18">
        <v>178</v>
      </c>
      <c r="B191" s="102">
        <v>635006</v>
      </c>
      <c r="C191" s="24" t="s">
        <v>641</v>
      </c>
      <c r="D191" s="24"/>
      <c r="E191" s="24"/>
      <c r="F191" s="24"/>
      <c r="G191" s="21">
        <v>25</v>
      </c>
      <c r="H191" s="346">
        <v>829.85</v>
      </c>
      <c r="I191" s="21">
        <v>25</v>
      </c>
      <c r="J191" s="362">
        <v>100</v>
      </c>
    </row>
    <row r="192" spans="1:10" ht="12.75">
      <c r="A192" s="11">
        <v>179</v>
      </c>
      <c r="B192" s="103"/>
      <c r="C192" s="81" t="s">
        <v>277</v>
      </c>
      <c r="D192" s="81"/>
      <c r="E192" s="81"/>
      <c r="F192" s="81"/>
      <c r="G192" s="10">
        <v>61</v>
      </c>
      <c r="H192" s="318">
        <v>2024.83</v>
      </c>
      <c r="I192" s="10">
        <v>61</v>
      </c>
      <c r="J192" s="318">
        <v>100</v>
      </c>
    </row>
    <row r="193" spans="1:10" ht="15.75">
      <c r="A193" s="18">
        <v>180</v>
      </c>
      <c r="B193" s="111" t="s">
        <v>642</v>
      </c>
      <c r="C193" s="112"/>
      <c r="D193" s="112"/>
      <c r="E193" s="112"/>
      <c r="F193" s="112"/>
      <c r="G193" s="340">
        <f>G194+G195</f>
        <v>2800</v>
      </c>
      <c r="H193" s="339">
        <f>H194+H195</f>
        <v>92942.98000000001</v>
      </c>
      <c r="I193" s="340">
        <f>I194+I195</f>
        <v>2662</v>
      </c>
      <c r="J193" s="339">
        <v>95.07</v>
      </c>
    </row>
    <row r="194" spans="1:10" ht="12.75">
      <c r="A194" s="11">
        <v>181</v>
      </c>
      <c r="B194" s="113">
        <v>632</v>
      </c>
      <c r="C194" s="80" t="s">
        <v>643</v>
      </c>
      <c r="D194" s="80"/>
      <c r="E194" s="80"/>
      <c r="F194" s="80"/>
      <c r="G194" s="73">
        <v>2500</v>
      </c>
      <c r="H194" s="318">
        <v>82984.8</v>
      </c>
      <c r="I194" s="73">
        <v>2379</v>
      </c>
      <c r="J194" s="318">
        <v>95.16</v>
      </c>
    </row>
    <row r="195" spans="1:10" ht="12.75">
      <c r="A195" s="11">
        <v>182</v>
      </c>
      <c r="B195" s="113">
        <v>635</v>
      </c>
      <c r="C195" s="80" t="s">
        <v>274</v>
      </c>
      <c r="D195" s="80"/>
      <c r="E195" s="80"/>
      <c r="F195" s="80"/>
      <c r="G195" s="354">
        <v>300</v>
      </c>
      <c r="H195" s="321">
        <v>9958.18</v>
      </c>
      <c r="I195" s="354">
        <v>283</v>
      </c>
      <c r="J195" s="321">
        <v>94.33</v>
      </c>
    </row>
    <row r="196" spans="1:10" ht="15.75">
      <c r="A196" s="18">
        <v>183</v>
      </c>
      <c r="B196" s="111" t="s">
        <v>278</v>
      </c>
      <c r="C196" s="112"/>
      <c r="D196" s="112"/>
      <c r="E196" s="112"/>
      <c r="F196" s="112"/>
      <c r="G196" s="333">
        <f>G197+G198</f>
        <v>138</v>
      </c>
      <c r="H196" s="315">
        <f>H197</f>
        <v>4580.76</v>
      </c>
      <c r="I196" s="333">
        <f>I197+I198</f>
        <v>338</v>
      </c>
      <c r="J196" s="482">
        <v>244.93</v>
      </c>
    </row>
    <row r="197" spans="1:10" ht="12.75">
      <c r="A197" s="11">
        <v>184</v>
      </c>
      <c r="B197" s="113">
        <v>637</v>
      </c>
      <c r="C197" s="80" t="s">
        <v>387</v>
      </c>
      <c r="D197" s="80"/>
      <c r="E197" s="80"/>
      <c r="F197" s="80"/>
      <c r="G197" s="354">
        <v>138</v>
      </c>
      <c r="H197" s="321">
        <v>4580.76</v>
      </c>
      <c r="I197" s="354">
        <v>138</v>
      </c>
      <c r="J197" s="321">
        <v>100</v>
      </c>
    </row>
    <row r="198" spans="1:10" ht="12.75">
      <c r="A198" s="18">
        <v>185</v>
      </c>
      <c r="B198" s="95"/>
      <c r="C198" s="79" t="s">
        <v>223</v>
      </c>
      <c r="D198" s="79"/>
      <c r="E198" s="79"/>
      <c r="F198" s="79"/>
      <c r="G198" s="74">
        <v>0</v>
      </c>
      <c r="H198" s="318">
        <v>0</v>
      </c>
      <c r="I198" s="74">
        <v>200</v>
      </c>
      <c r="J198" s="352" t="s">
        <v>215</v>
      </c>
    </row>
    <row r="199" spans="1:10" ht="15.75">
      <c r="A199" s="11">
        <v>186</v>
      </c>
      <c r="B199" s="119" t="s">
        <v>644</v>
      </c>
      <c r="C199" s="70"/>
      <c r="D199" s="70"/>
      <c r="E199" s="70"/>
      <c r="F199" s="220"/>
      <c r="G199" s="314">
        <f>G200+G201</f>
        <v>2190</v>
      </c>
      <c r="H199" s="315">
        <f>H200+H201</f>
        <v>72694.69</v>
      </c>
      <c r="I199" s="314">
        <f>I200+I201</f>
        <v>2378</v>
      </c>
      <c r="J199" s="315">
        <v>108.58</v>
      </c>
    </row>
    <row r="200" spans="1:10" ht="12.75">
      <c r="A200" s="11">
        <v>187</v>
      </c>
      <c r="B200" s="113">
        <v>642</v>
      </c>
      <c r="C200" s="92" t="s">
        <v>388</v>
      </c>
      <c r="D200" s="92"/>
      <c r="E200" s="80"/>
      <c r="F200" s="80"/>
      <c r="G200" s="20">
        <v>1900</v>
      </c>
      <c r="H200" s="321">
        <v>63068.45</v>
      </c>
      <c r="I200" s="20">
        <v>2120</v>
      </c>
      <c r="J200" s="321">
        <v>111.58</v>
      </c>
    </row>
    <row r="201" spans="1:10" ht="12.75">
      <c r="A201" s="11">
        <v>188</v>
      </c>
      <c r="B201" s="113"/>
      <c r="C201" s="92" t="s">
        <v>389</v>
      </c>
      <c r="D201" s="80"/>
      <c r="E201" s="80"/>
      <c r="F201" s="80"/>
      <c r="G201" s="10">
        <v>290</v>
      </c>
      <c r="H201" s="318">
        <v>9626.24</v>
      </c>
      <c r="I201" s="10">
        <v>258</v>
      </c>
      <c r="J201" s="318">
        <v>88.97</v>
      </c>
    </row>
    <row r="202" spans="1:10" ht="15.75">
      <c r="A202" s="11">
        <v>189</v>
      </c>
      <c r="B202" s="119" t="s">
        <v>645</v>
      </c>
      <c r="C202" s="70"/>
      <c r="D202" s="70"/>
      <c r="E202" s="70"/>
      <c r="F202" s="70"/>
      <c r="G202" s="333">
        <f>G203+G206+G207</f>
        <v>120</v>
      </c>
      <c r="H202" s="315">
        <f>H203+H206+H207</f>
        <v>3983.28</v>
      </c>
      <c r="I202" s="333">
        <f>I203+I206+I207</f>
        <v>89</v>
      </c>
      <c r="J202" s="315">
        <v>74.17</v>
      </c>
    </row>
    <row r="203" spans="1:10" ht="12.75">
      <c r="A203" s="18">
        <v>190</v>
      </c>
      <c r="B203" s="95">
        <v>633</v>
      </c>
      <c r="C203" s="79" t="s">
        <v>571</v>
      </c>
      <c r="D203" s="79"/>
      <c r="E203" s="79"/>
      <c r="F203" s="79"/>
      <c r="G203" s="114">
        <f>G204+G205</f>
        <v>45</v>
      </c>
      <c r="H203" s="361">
        <f>H204+H205</f>
        <v>1493.73</v>
      </c>
      <c r="I203" s="116">
        <f>I204+I205</f>
        <v>60</v>
      </c>
      <c r="J203" s="361">
        <v>133.33</v>
      </c>
    </row>
    <row r="204" spans="1:10" ht="12.75">
      <c r="A204" s="11">
        <v>191</v>
      </c>
      <c r="B204" s="91">
        <v>633003</v>
      </c>
      <c r="C204" s="92" t="s">
        <v>275</v>
      </c>
      <c r="D204" s="92"/>
      <c r="E204" s="92"/>
      <c r="F204" s="92"/>
      <c r="G204" s="10">
        <v>5</v>
      </c>
      <c r="H204" s="337">
        <v>165.97</v>
      </c>
      <c r="I204" s="10">
        <v>0</v>
      </c>
      <c r="J204" s="344">
        <v>0</v>
      </c>
    </row>
    <row r="205" spans="1:10" ht="12.75">
      <c r="A205" s="11">
        <v>192</v>
      </c>
      <c r="B205" s="103">
        <v>633006</v>
      </c>
      <c r="C205" s="81" t="s">
        <v>599</v>
      </c>
      <c r="D205" s="81"/>
      <c r="E205" s="81"/>
      <c r="F205" s="81"/>
      <c r="G205" s="21">
        <v>40</v>
      </c>
      <c r="H205" s="321">
        <v>1327.76</v>
      </c>
      <c r="I205" s="21">
        <v>60</v>
      </c>
      <c r="J205" s="321">
        <v>150</v>
      </c>
    </row>
    <row r="206" spans="1:10" ht="12.75">
      <c r="A206" s="11">
        <v>193</v>
      </c>
      <c r="B206" s="113">
        <v>635</v>
      </c>
      <c r="C206" s="80" t="s">
        <v>390</v>
      </c>
      <c r="D206" s="80"/>
      <c r="E206" s="80"/>
      <c r="F206" s="80"/>
      <c r="G206" s="74">
        <v>45</v>
      </c>
      <c r="H206" s="318">
        <v>1493.73</v>
      </c>
      <c r="I206" s="74">
        <v>0</v>
      </c>
      <c r="J206" s="318">
        <v>0</v>
      </c>
    </row>
    <row r="207" spans="1:10" ht="12.75">
      <c r="A207" s="18">
        <v>194</v>
      </c>
      <c r="B207" s="95">
        <v>637</v>
      </c>
      <c r="C207" s="79" t="s">
        <v>582</v>
      </c>
      <c r="D207" s="79"/>
      <c r="E207" s="79"/>
      <c r="F207" s="79"/>
      <c r="G207" s="96">
        <f>G208</f>
        <v>30</v>
      </c>
      <c r="H207" s="343">
        <f>H208</f>
        <v>995.82</v>
      </c>
      <c r="I207" s="96">
        <f>I208</f>
        <v>29</v>
      </c>
      <c r="J207" s="343">
        <v>96.67</v>
      </c>
    </row>
    <row r="208" spans="1:10" ht="12.75">
      <c r="A208" s="11">
        <v>195</v>
      </c>
      <c r="B208" s="103">
        <v>637004</v>
      </c>
      <c r="C208" s="81" t="s">
        <v>646</v>
      </c>
      <c r="D208" s="81"/>
      <c r="E208" s="81"/>
      <c r="F208" s="81"/>
      <c r="G208" s="10">
        <v>30</v>
      </c>
      <c r="H208" s="337">
        <v>995.82</v>
      </c>
      <c r="I208" s="10">
        <v>29</v>
      </c>
      <c r="J208" s="337">
        <v>96.67</v>
      </c>
    </row>
    <row r="209" spans="1:10" ht="15.75">
      <c r="A209" s="11">
        <v>196</v>
      </c>
      <c r="B209" s="119" t="s">
        <v>647</v>
      </c>
      <c r="C209" s="70"/>
      <c r="D209" s="70"/>
      <c r="E209" s="70"/>
      <c r="F209" s="70"/>
      <c r="G209" s="333">
        <f>G210</f>
        <v>110</v>
      </c>
      <c r="H209" s="315">
        <f>H210</f>
        <v>3651.33</v>
      </c>
      <c r="I209" s="333">
        <f>I210</f>
        <v>128</v>
      </c>
      <c r="J209" s="315">
        <v>116.36</v>
      </c>
    </row>
    <row r="210" spans="1:10" ht="12.75">
      <c r="A210" s="11">
        <v>197</v>
      </c>
      <c r="B210" s="113">
        <v>632</v>
      </c>
      <c r="C210" s="80" t="s">
        <v>648</v>
      </c>
      <c r="D210" s="80"/>
      <c r="E210" s="80"/>
      <c r="F210" s="80"/>
      <c r="G210" s="74">
        <v>110</v>
      </c>
      <c r="H210" s="318">
        <v>3651.33</v>
      </c>
      <c r="I210" s="74">
        <v>128</v>
      </c>
      <c r="J210" s="318">
        <v>116.36</v>
      </c>
    </row>
    <row r="211" spans="1:10" ht="15.75">
      <c r="A211" s="18">
        <v>198</v>
      </c>
      <c r="B211" s="111" t="s">
        <v>391</v>
      </c>
      <c r="C211" s="112"/>
      <c r="D211" s="112"/>
      <c r="E211" s="112"/>
      <c r="F211" s="112"/>
      <c r="G211" s="338">
        <f aca="true" t="shared" si="1" ref="G211:I212">G212</f>
        <v>31</v>
      </c>
      <c r="H211" s="339">
        <f t="shared" si="1"/>
        <v>1029.01</v>
      </c>
      <c r="I211" s="338">
        <f t="shared" si="1"/>
        <v>31</v>
      </c>
      <c r="J211" s="339">
        <v>100</v>
      </c>
    </row>
    <row r="212" spans="1:10" ht="12.75">
      <c r="A212" s="11">
        <v>199</v>
      </c>
      <c r="B212" s="113">
        <v>635</v>
      </c>
      <c r="C212" s="80" t="s">
        <v>274</v>
      </c>
      <c r="D212" s="80"/>
      <c r="E212" s="80"/>
      <c r="F212" s="80"/>
      <c r="G212" s="114">
        <f t="shared" si="1"/>
        <v>31</v>
      </c>
      <c r="H212" s="320">
        <f t="shared" si="1"/>
        <v>1029.01</v>
      </c>
      <c r="I212" s="114">
        <f t="shared" si="1"/>
        <v>31</v>
      </c>
      <c r="J212" s="320">
        <v>100</v>
      </c>
    </row>
    <row r="213" spans="1:10" ht="12.75">
      <c r="A213" s="18">
        <v>200</v>
      </c>
      <c r="B213" s="102">
        <v>635006</v>
      </c>
      <c r="C213" s="24" t="s">
        <v>392</v>
      </c>
      <c r="D213" s="24"/>
      <c r="E213" s="24"/>
      <c r="F213" s="24"/>
      <c r="G213" s="10">
        <v>31</v>
      </c>
      <c r="H213" s="318">
        <v>1029.01</v>
      </c>
      <c r="I213" s="10">
        <v>31</v>
      </c>
      <c r="J213" s="318">
        <v>100</v>
      </c>
    </row>
    <row r="214" spans="1:10" ht="12.75">
      <c r="A214" s="60"/>
      <c r="B214" s="108"/>
      <c r="C214" s="109"/>
      <c r="D214" s="109"/>
      <c r="E214" s="109"/>
      <c r="F214" s="109"/>
      <c r="G214" s="60"/>
      <c r="H214" s="467"/>
      <c r="I214" s="1"/>
      <c r="J214" s="466"/>
    </row>
    <row r="215" spans="1:8" ht="12.75">
      <c r="A215" s="1"/>
      <c r="B215" s="102"/>
      <c r="C215" s="24"/>
      <c r="D215" s="24"/>
      <c r="E215" s="24"/>
      <c r="F215" s="24"/>
      <c r="G215" s="24"/>
      <c r="H215" s="24"/>
    </row>
    <row r="216" spans="1:10" ht="13.5" thickBot="1">
      <c r="A216" s="1"/>
      <c r="B216" s="1"/>
      <c r="C216" s="1"/>
      <c r="D216" s="1"/>
      <c r="E216" s="1"/>
      <c r="F216" s="1"/>
      <c r="G216" s="1"/>
      <c r="H216" s="1"/>
      <c r="J216">
        <v>10</v>
      </c>
    </row>
    <row r="217" spans="1:10" ht="35.25" thickTop="1">
      <c r="A217" s="2" t="s">
        <v>515</v>
      </c>
      <c r="B217" s="3" t="s">
        <v>560</v>
      </c>
      <c r="C217" s="5"/>
      <c r="D217" s="5"/>
      <c r="E217" s="5"/>
      <c r="F217" s="5"/>
      <c r="G217" s="313" t="s">
        <v>369</v>
      </c>
      <c r="H217" s="7" t="s">
        <v>369</v>
      </c>
      <c r="I217" s="7" t="s">
        <v>443</v>
      </c>
      <c r="J217" s="7" t="s">
        <v>271</v>
      </c>
    </row>
    <row r="218" spans="1:10" ht="12.75">
      <c r="A218" s="370">
        <v>201</v>
      </c>
      <c r="B218" s="330"/>
      <c r="C218" s="371"/>
      <c r="D218" s="371"/>
      <c r="E218" s="371"/>
      <c r="F218" s="372"/>
      <c r="G218" s="332" t="s">
        <v>367</v>
      </c>
      <c r="H218" s="366" t="s">
        <v>368</v>
      </c>
      <c r="I218" s="332" t="s">
        <v>367</v>
      </c>
      <c r="J218" s="366"/>
    </row>
    <row r="219" spans="1:10" ht="15.75">
      <c r="A219" s="18">
        <v>202</v>
      </c>
      <c r="B219" s="111" t="s">
        <v>649</v>
      </c>
      <c r="C219" s="112"/>
      <c r="D219" s="112"/>
      <c r="E219" s="112"/>
      <c r="F219" s="112"/>
      <c r="G219" s="333">
        <f>G220+G223+G225</f>
        <v>85</v>
      </c>
      <c r="H219" s="315">
        <f>H220+H223+H225</f>
        <v>2821.49</v>
      </c>
      <c r="I219" s="333">
        <f>I220+I223+I225+I227</f>
        <v>399</v>
      </c>
      <c r="J219" s="315">
        <v>469.41</v>
      </c>
    </row>
    <row r="220" spans="1:10" ht="12.75">
      <c r="A220" s="11">
        <v>203</v>
      </c>
      <c r="B220" s="113">
        <v>633</v>
      </c>
      <c r="C220" s="80" t="s">
        <v>571</v>
      </c>
      <c r="D220" s="80"/>
      <c r="E220" s="80"/>
      <c r="F220" s="80"/>
      <c r="G220" s="114">
        <f>G221+G222</f>
        <v>25</v>
      </c>
      <c r="H220" s="336">
        <f>H221+H222</f>
        <v>829.85</v>
      </c>
      <c r="I220" s="114">
        <f>I221+I222</f>
        <v>8</v>
      </c>
      <c r="J220" s="472">
        <v>32</v>
      </c>
    </row>
    <row r="221" spans="1:10" ht="12.75">
      <c r="A221" s="18">
        <v>204</v>
      </c>
      <c r="B221" s="102">
        <v>633006</v>
      </c>
      <c r="C221" s="24" t="s">
        <v>650</v>
      </c>
      <c r="D221" s="24"/>
      <c r="E221" s="24"/>
      <c r="F221" s="24"/>
      <c r="G221" s="21">
        <v>15</v>
      </c>
      <c r="H221" s="321">
        <v>497.91</v>
      </c>
      <c r="I221" s="21">
        <v>0</v>
      </c>
      <c r="J221" s="321">
        <v>0</v>
      </c>
    </row>
    <row r="222" spans="1:10" ht="12.75">
      <c r="A222" s="11">
        <v>205</v>
      </c>
      <c r="B222" s="103">
        <v>633016</v>
      </c>
      <c r="C222" s="81" t="s">
        <v>651</v>
      </c>
      <c r="D222" s="81"/>
      <c r="E222" s="81"/>
      <c r="F222" s="81"/>
      <c r="G222" s="10">
        <v>10</v>
      </c>
      <c r="H222" s="318">
        <v>331.94</v>
      </c>
      <c r="I222" s="10">
        <v>8</v>
      </c>
      <c r="J222" s="318">
        <v>80</v>
      </c>
    </row>
    <row r="223" spans="1:10" ht="12.75">
      <c r="A223" s="18">
        <v>206</v>
      </c>
      <c r="B223" s="95">
        <v>634</v>
      </c>
      <c r="C223" s="79" t="s">
        <v>577</v>
      </c>
      <c r="D223" s="79"/>
      <c r="E223" s="79"/>
      <c r="F223" s="79"/>
      <c r="G223" s="368">
        <f>G224</f>
        <v>20</v>
      </c>
      <c r="H223" s="360">
        <f>H224</f>
        <v>663.88</v>
      </c>
      <c r="I223" s="116">
        <f>I224</f>
        <v>0</v>
      </c>
      <c r="J223" s="480">
        <v>0</v>
      </c>
    </row>
    <row r="224" spans="1:10" ht="12.75">
      <c r="A224" s="11">
        <v>207</v>
      </c>
      <c r="B224" s="103">
        <v>634004</v>
      </c>
      <c r="C224" s="81" t="s">
        <v>652</v>
      </c>
      <c r="D224" s="81"/>
      <c r="E224" s="81"/>
      <c r="F224" s="81"/>
      <c r="G224" s="10">
        <v>20</v>
      </c>
      <c r="H224" s="337">
        <v>663.88</v>
      </c>
      <c r="I224" s="10">
        <v>0</v>
      </c>
      <c r="J224" s="344">
        <v>0</v>
      </c>
    </row>
    <row r="225" spans="1:10" ht="12.75">
      <c r="A225" s="18">
        <v>208</v>
      </c>
      <c r="B225" s="95">
        <v>637</v>
      </c>
      <c r="C225" s="79" t="s">
        <v>582</v>
      </c>
      <c r="D225" s="79"/>
      <c r="E225" s="79"/>
      <c r="F225" s="79"/>
      <c r="G225" s="227">
        <f>G226</f>
        <v>40</v>
      </c>
      <c r="H225" s="361">
        <f>H226</f>
        <v>1327.76</v>
      </c>
      <c r="I225" s="116">
        <f>I226</f>
        <v>33</v>
      </c>
      <c r="J225" s="361">
        <v>82.5</v>
      </c>
    </row>
    <row r="226" spans="1:10" ht="12.75">
      <c r="A226" s="11">
        <v>209</v>
      </c>
      <c r="B226" s="103">
        <v>637026</v>
      </c>
      <c r="C226" s="81" t="s">
        <v>653</v>
      </c>
      <c r="D226" s="81"/>
      <c r="E226" s="81"/>
      <c r="F226" s="81"/>
      <c r="G226" s="10">
        <v>40</v>
      </c>
      <c r="H226" s="318">
        <v>1327.76</v>
      </c>
      <c r="I226" s="10">
        <v>33</v>
      </c>
      <c r="J226" s="318">
        <v>82.5</v>
      </c>
    </row>
    <row r="227" spans="1:10" ht="12.75">
      <c r="A227" s="11">
        <v>210</v>
      </c>
      <c r="B227" s="113">
        <v>635</v>
      </c>
      <c r="C227" s="80" t="s">
        <v>224</v>
      </c>
      <c r="D227" s="81"/>
      <c r="E227" s="81"/>
      <c r="F227" s="81"/>
      <c r="G227" s="74">
        <v>0</v>
      </c>
      <c r="H227" s="318">
        <v>0</v>
      </c>
      <c r="I227" s="74">
        <v>358</v>
      </c>
      <c r="J227" s="512" t="s">
        <v>215</v>
      </c>
    </row>
    <row r="228" spans="1:10" ht="15.75">
      <c r="A228" s="11">
        <v>211</v>
      </c>
      <c r="B228" s="119" t="s">
        <v>393</v>
      </c>
      <c r="C228" s="70"/>
      <c r="D228" s="70"/>
      <c r="E228" s="70"/>
      <c r="F228" s="70"/>
      <c r="G228" s="314">
        <f>G229+G237</f>
        <v>49579</v>
      </c>
      <c r="H228" s="315">
        <f>H229+H237</f>
        <v>1645721.3199999998</v>
      </c>
      <c r="I228" s="314">
        <f>I229+I237</f>
        <v>50731</v>
      </c>
      <c r="J228" s="315">
        <v>102.32</v>
      </c>
    </row>
    <row r="229" spans="1:10" ht="15.75">
      <c r="A229" s="11">
        <v>212</v>
      </c>
      <c r="B229" s="122" t="s">
        <v>394</v>
      </c>
      <c r="C229" s="123"/>
      <c r="D229" s="123"/>
      <c r="E229" s="123"/>
      <c r="F229" s="123"/>
      <c r="G229" s="373">
        <f>G230+G231+G232+G233+G234+G235+G236</f>
        <v>24374</v>
      </c>
      <c r="H229" s="374">
        <f>H230+H231+H232+H233+H234+H235+H236</f>
        <v>809068.59</v>
      </c>
      <c r="I229" s="373">
        <f>I230+I231+I232+I233+I234+I235+I236</f>
        <v>24390</v>
      </c>
      <c r="J229" s="374">
        <v>100.07</v>
      </c>
    </row>
    <row r="230" spans="1:10" ht="12.75">
      <c r="A230" s="375">
        <v>213</v>
      </c>
      <c r="B230" s="376"/>
      <c r="C230" s="213" t="s">
        <v>395</v>
      </c>
      <c r="D230" s="226"/>
      <c r="E230" s="226"/>
      <c r="F230" s="226"/>
      <c r="G230" s="20">
        <v>3010</v>
      </c>
      <c r="H230" s="321">
        <v>99913.7</v>
      </c>
      <c r="I230" s="20">
        <v>3010</v>
      </c>
      <c r="J230" s="321">
        <v>100</v>
      </c>
    </row>
    <row r="231" spans="1:10" ht="12.75">
      <c r="A231" s="375">
        <v>214</v>
      </c>
      <c r="B231" s="376"/>
      <c r="C231" s="213" t="s">
        <v>396</v>
      </c>
      <c r="D231" s="226"/>
      <c r="E231" s="226"/>
      <c r="F231" s="226"/>
      <c r="G231" s="17">
        <v>6954</v>
      </c>
      <c r="H231" s="318">
        <v>230830.51</v>
      </c>
      <c r="I231" s="17">
        <v>6954</v>
      </c>
      <c r="J231" s="318">
        <v>100</v>
      </c>
    </row>
    <row r="232" spans="1:10" ht="12.75">
      <c r="A232" s="375">
        <v>215</v>
      </c>
      <c r="B232" s="376"/>
      <c r="C232" s="213" t="s">
        <v>397</v>
      </c>
      <c r="D232" s="226"/>
      <c r="E232" s="226"/>
      <c r="F232" s="226"/>
      <c r="G232" s="20">
        <v>7412</v>
      </c>
      <c r="H232" s="321">
        <v>246033.33</v>
      </c>
      <c r="I232" s="20">
        <v>7413</v>
      </c>
      <c r="J232" s="321">
        <v>100.01</v>
      </c>
    </row>
    <row r="233" spans="1:10" ht="12.75">
      <c r="A233" s="375">
        <v>216</v>
      </c>
      <c r="B233" s="376"/>
      <c r="C233" s="213" t="s">
        <v>398</v>
      </c>
      <c r="D233" s="226"/>
      <c r="E233" s="226"/>
      <c r="F233" s="226"/>
      <c r="G233" s="17">
        <v>2000</v>
      </c>
      <c r="H233" s="318">
        <v>66387.84</v>
      </c>
      <c r="I233" s="17">
        <v>2000</v>
      </c>
      <c r="J233" s="318">
        <v>100</v>
      </c>
    </row>
    <row r="234" spans="1:10" ht="12.75">
      <c r="A234" s="375">
        <v>217</v>
      </c>
      <c r="B234" s="376"/>
      <c r="C234" s="213" t="s">
        <v>399</v>
      </c>
      <c r="D234" s="226"/>
      <c r="E234" s="226"/>
      <c r="F234" s="226"/>
      <c r="G234" s="20">
        <v>1900</v>
      </c>
      <c r="H234" s="321">
        <v>63068.45</v>
      </c>
      <c r="I234" s="20">
        <v>1915</v>
      </c>
      <c r="J234" s="321">
        <v>100.79</v>
      </c>
    </row>
    <row r="235" spans="1:10" ht="12.75">
      <c r="A235" s="375">
        <v>218</v>
      </c>
      <c r="B235" s="376"/>
      <c r="C235" s="213" t="s">
        <v>400</v>
      </c>
      <c r="D235" s="226"/>
      <c r="E235" s="226"/>
      <c r="F235" s="226"/>
      <c r="G235" s="17">
        <v>2500</v>
      </c>
      <c r="H235" s="318">
        <v>82984.8</v>
      </c>
      <c r="I235" s="17">
        <v>2500</v>
      </c>
      <c r="J235" s="318">
        <v>100</v>
      </c>
    </row>
    <row r="236" spans="1:10" ht="12.75">
      <c r="A236" s="375">
        <v>219</v>
      </c>
      <c r="B236" s="377"/>
      <c r="C236" s="213" t="s">
        <v>281</v>
      </c>
      <c r="D236" s="226"/>
      <c r="E236" s="226"/>
      <c r="F236" s="226"/>
      <c r="G236" s="21">
        <v>598</v>
      </c>
      <c r="H236" s="321">
        <v>19849.96</v>
      </c>
      <c r="I236" s="21">
        <v>598</v>
      </c>
      <c r="J236" s="321">
        <v>100</v>
      </c>
    </row>
    <row r="237" spans="1:10" ht="15.75">
      <c r="A237" s="18">
        <v>220</v>
      </c>
      <c r="B237" s="124" t="s">
        <v>211</v>
      </c>
      <c r="C237" s="125"/>
      <c r="D237" s="125"/>
      <c r="E237" s="125"/>
      <c r="F237" s="125"/>
      <c r="G237" s="373">
        <f>G238+G239+G240</f>
        <v>25205</v>
      </c>
      <c r="H237" s="374">
        <f>H238+H239+H240</f>
        <v>836652.73</v>
      </c>
      <c r="I237" s="373">
        <f>I238+I239+I240+I242+I243</f>
        <v>26341</v>
      </c>
      <c r="J237" s="374">
        <v>104.51</v>
      </c>
    </row>
    <row r="238" spans="1:10" ht="12.75">
      <c r="A238" s="225">
        <v>221</v>
      </c>
      <c r="B238" s="377"/>
      <c r="C238" s="213" t="s">
        <v>401</v>
      </c>
      <c r="D238" s="226"/>
      <c r="E238" s="226"/>
      <c r="F238" s="226"/>
      <c r="G238" s="20">
        <v>8356</v>
      </c>
      <c r="H238" s="321">
        <v>277368.39</v>
      </c>
      <c r="I238" s="20">
        <v>8867</v>
      </c>
      <c r="J238" s="321">
        <v>106.12</v>
      </c>
    </row>
    <row r="239" spans="1:10" ht="12.75">
      <c r="A239" s="225">
        <v>222</v>
      </c>
      <c r="B239" s="377"/>
      <c r="C239" s="213" t="s">
        <v>402</v>
      </c>
      <c r="D239" s="226"/>
      <c r="E239" s="226"/>
      <c r="F239" s="226"/>
      <c r="G239" s="17">
        <v>16781</v>
      </c>
      <c r="H239" s="318">
        <v>557027.15</v>
      </c>
      <c r="I239" s="17">
        <v>17247</v>
      </c>
      <c r="J239" s="318">
        <v>102.78</v>
      </c>
    </row>
    <row r="240" spans="1:10" ht="12.75">
      <c r="A240" s="225">
        <v>223</v>
      </c>
      <c r="B240" s="377"/>
      <c r="C240" s="213" t="s">
        <v>403</v>
      </c>
      <c r="D240" s="226"/>
      <c r="E240" s="226"/>
      <c r="F240" s="226"/>
      <c r="G240" s="21">
        <v>68</v>
      </c>
      <c r="H240" s="321">
        <v>2257.19</v>
      </c>
      <c r="I240" s="21">
        <v>113</v>
      </c>
      <c r="J240" s="321">
        <v>166.18</v>
      </c>
    </row>
    <row r="241" spans="1:10" ht="12.75">
      <c r="A241" s="225">
        <v>224</v>
      </c>
      <c r="B241" s="377"/>
      <c r="C241" s="213" t="s">
        <v>404</v>
      </c>
      <c r="D241" s="226"/>
      <c r="E241" s="226"/>
      <c r="F241" s="226"/>
      <c r="G241" s="10">
        <v>700</v>
      </c>
      <c r="H241" s="318">
        <v>23235.74</v>
      </c>
      <c r="I241" s="10">
        <v>756</v>
      </c>
      <c r="J241" s="318">
        <v>108</v>
      </c>
    </row>
    <row r="242" spans="1:10" ht="12.75">
      <c r="A242" s="225">
        <v>225</v>
      </c>
      <c r="B242" s="377"/>
      <c r="C242" s="213" t="s">
        <v>397</v>
      </c>
      <c r="D242" s="226"/>
      <c r="E242" s="226"/>
      <c r="F242" s="226"/>
      <c r="G242" s="20">
        <v>0</v>
      </c>
      <c r="H242" s="346">
        <v>0</v>
      </c>
      <c r="I242" s="20">
        <v>64</v>
      </c>
      <c r="J242" s="349" t="s">
        <v>215</v>
      </c>
    </row>
    <row r="243" spans="1:10" ht="12.75">
      <c r="A243" s="225">
        <v>226</v>
      </c>
      <c r="B243" s="377"/>
      <c r="C243" s="213" t="s">
        <v>396</v>
      </c>
      <c r="D243" s="226"/>
      <c r="E243" s="226"/>
      <c r="F243" s="226"/>
      <c r="G243" s="17">
        <v>0</v>
      </c>
      <c r="H243" s="337">
        <v>0</v>
      </c>
      <c r="I243" s="17">
        <v>50</v>
      </c>
      <c r="J243" s="9" t="s">
        <v>215</v>
      </c>
    </row>
    <row r="244" spans="1:10" ht="12.75">
      <c r="A244" s="11">
        <v>227</v>
      </c>
      <c r="B244" s="103"/>
      <c r="C244" s="81" t="s">
        <v>654</v>
      </c>
      <c r="D244" s="81"/>
      <c r="E244" s="81"/>
      <c r="F244" s="81"/>
      <c r="G244" s="17">
        <v>1500</v>
      </c>
      <c r="H244" s="318">
        <v>49790.88</v>
      </c>
      <c r="I244" s="17">
        <v>1978</v>
      </c>
      <c r="J244" s="318">
        <v>131.87</v>
      </c>
    </row>
    <row r="245" spans="1:10" ht="12.75">
      <c r="A245" s="18">
        <v>228</v>
      </c>
      <c r="B245" s="102"/>
      <c r="C245" s="24" t="s">
        <v>279</v>
      </c>
      <c r="D245" s="24"/>
      <c r="E245" s="24"/>
      <c r="F245" s="24"/>
      <c r="G245" s="21">
        <v>210</v>
      </c>
      <c r="H245" s="321">
        <v>6970.72</v>
      </c>
      <c r="I245" s="21">
        <v>116</v>
      </c>
      <c r="J245" s="321">
        <v>55.24</v>
      </c>
    </row>
    <row r="246" spans="1:10" ht="12.75">
      <c r="A246" s="11">
        <v>229</v>
      </c>
      <c r="B246" s="103"/>
      <c r="C246" s="81" t="s">
        <v>280</v>
      </c>
      <c r="D246" s="81"/>
      <c r="E246" s="81"/>
      <c r="F246" s="81"/>
      <c r="G246" s="10">
        <v>160</v>
      </c>
      <c r="H246" s="318">
        <v>5311.03</v>
      </c>
      <c r="I246" s="10">
        <v>250</v>
      </c>
      <c r="J246" s="318">
        <v>156.25</v>
      </c>
    </row>
    <row r="247" spans="1:10" ht="12.75">
      <c r="A247" s="11">
        <v>230</v>
      </c>
      <c r="B247" s="103"/>
      <c r="C247" s="81" t="s">
        <v>405</v>
      </c>
      <c r="D247" s="81"/>
      <c r="E247" s="81"/>
      <c r="F247" s="81"/>
      <c r="G247" s="21">
        <v>393</v>
      </c>
      <c r="H247" s="321">
        <v>13045.21</v>
      </c>
      <c r="I247" s="21">
        <v>830</v>
      </c>
      <c r="J247" s="321">
        <v>211.2</v>
      </c>
    </row>
    <row r="248" spans="1:10" ht="15.75">
      <c r="A248" s="11">
        <v>231</v>
      </c>
      <c r="B248" s="119" t="s">
        <v>655</v>
      </c>
      <c r="C248" s="70"/>
      <c r="D248" s="70"/>
      <c r="E248" s="70"/>
      <c r="F248" s="70"/>
      <c r="G248" s="314">
        <f>G249+G250+G251+G254+G256+G257+G262+G265+G266+G267</f>
        <v>7705</v>
      </c>
      <c r="H248" s="315">
        <f>H249+H250+H251+H254+H256+H257+H262+H265+H266+H267</f>
        <v>255759.16000000003</v>
      </c>
      <c r="I248" s="314">
        <f>I249+I250+I251+I254+I256+I257+I262+I265+I266+I267</f>
        <v>7699</v>
      </c>
      <c r="J248" s="315">
        <v>99.92</v>
      </c>
    </row>
    <row r="249" spans="1:10" ht="12.75">
      <c r="A249" s="11">
        <v>232</v>
      </c>
      <c r="B249" s="113" t="s">
        <v>656</v>
      </c>
      <c r="C249" s="80" t="s">
        <v>406</v>
      </c>
      <c r="D249" s="80"/>
      <c r="E249" s="80"/>
      <c r="F249" s="80"/>
      <c r="G249" s="77">
        <v>6761</v>
      </c>
      <c r="H249" s="357">
        <v>224424.09</v>
      </c>
      <c r="I249" s="77">
        <v>7160</v>
      </c>
      <c r="J249" s="357">
        <v>105.9</v>
      </c>
    </row>
    <row r="250" spans="1:10" ht="12.75">
      <c r="A250" s="11">
        <v>233</v>
      </c>
      <c r="B250" s="113">
        <v>632</v>
      </c>
      <c r="C250" s="80" t="s">
        <v>567</v>
      </c>
      <c r="D250" s="80"/>
      <c r="E250" s="80"/>
      <c r="F250" s="80"/>
      <c r="G250" s="74">
        <v>160</v>
      </c>
      <c r="H250" s="378">
        <v>5311.03</v>
      </c>
      <c r="I250" s="74">
        <v>165</v>
      </c>
      <c r="J250" s="378">
        <v>103.13</v>
      </c>
    </row>
    <row r="251" spans="1:10" ht="12.75">
      <c r="A251" s="18">
        <v>234</v>
      </c>
      <c r="B251" s="95">
        <v>633</v>
      </c>
      <c r="C251" s="79" t="s">
        <v>571</v>
      </c>
      <c r="D251" s="79"/>
      <c r="E251" s="79"/>
      <c r="F251" s="79"/>
      <c r="G251" s="114">
        <f>G252+G253</f>
        <v>80</v>
      </c>
      <c r="H251" s="360">
        <f>H252+H253</f>
        <v>2655.52</v>
      </c>
      <c r="I251" s="116">
        <f>I252+I253</f>
        <v>93</v>
      </c>
      <c r="J251" s="360">
        <v>116.25</v>
      </c>
    </row>
    <row r="252" spans="1:10" ht="12.75">
      <c r="A252" s="11">
        <v>235</v>
      </c>
      <c r="B252" s="103">
        <v>633006</v>
      </c>
      <c r="C252" s="81" t="s">
        <v>657</v>
      </c>
      <c r="D252" s="81"/>
      <c r="E252" s="81"/>
      <c r="F252" s="81"/>
      <c r="G252" s="10">
        <v>30</v>
      </c>
      <c r="H252" s="337">
        <v>995.82</v>
      </c>
      <c r="I252" s="10">
        <v>41</v>
      </c>
      <c r="J252" s="337">
        <v>136.67</v>
      </c>
    </row>
    <row r="253" spans="1:10" ht="12.75">
      <c r="A253" s="18">
        <v>236</v>
      </c>
      <c r="B253" s="102">
        <v>633016</v>
      </c>
      <c r="C253" s="85" t="s">
        <v>651</v>
      </c>
      <c r="D253" s="85"/>
      <c r="E253" s="85"/>
      <c r="F253" s="85"/>
      <c r="G253" s="21">
        <v>50</v>
      </c>
      <c r="H253" s="321">
        <v>1659.7</v>
      </c>
      <c r="I253" s="21">
        <v>52</v>
      </c>
      <c r="J253" s="321">
        <v>104</v>
      </c>
    </row>
    <row r="254" spans="1:10" ht="12.75">
      <c r="A254" s="11">
        <v>237</v>
      </c>
      <c r="B254" s="113">
        <v>634</v>
      </c>
      <c r="C254" s="80" t="s">
        <v>577</v>
      </c>
      <c r="D254" s="80"/>
      <c r="E254" s="80"/>
      <c r="F254" s="80"/>
      <c r="G254" s="114">
        <f>G255</f>
        <v>50</v>
      </c>
      <c r="H254" s="351">
        <f>H255</f>
        <v>1659.7</v>
      </c>
      <c r="I254" s="115">
        <f>I255</f>
        <v>24</v>
      </c>
      <c r="J254" s="351">
        <v>48</v>
      </c>
    </row>
    <row r="255" spans="1:10" ht="12.75">
      <c r="A255" s="18">
        <v>238</v>
      </c>
      <c r="B255" s="102">
        <v>634004</v>
      </c>
      <c r="C255" s="85" t="s">
        <v>658</v>
      </c>
      <c r="D255" s="85"/>
      <c r="E255" s="85"/>
      <c r="F255" s="85"/>
      <c r="G255" s="21">
        <v>50</v>
      </c>
      <c r="H255" s="321">
        <v>1659.7</v>
      </c>
      <c r="I255" s="21">
        <v>24</v>
      </c>
      <c r="J255" s="321">
        <v>48</v>
      </c>
    </row>
    <row r="256" spans="1:10" ht="12.75">
      <c r="A256" s="11">
        <v>239</v>
      </c>
      <c r="B256" s="113">
        <v>635</v>
      </c>
      <c r="C256" s="80" t="s">
        <v>274</v>
      </c>
      <c r="D256" s="80"/>
      <c r="E256" s="80"/>
      <c r="F256" s="80"/>
      <c r="G256" s="74">
        <v>100</v>
      </c>
      <c r="H256" s="378">
        <v>3319.39</v>
      </c>
      <c r="I256" s="74">
        <v>5</v>
      </c>
      <c r="J256" s="378">
        <v>5</v>
      </c>
    </row>
    <row r="257" spans="1:10" ht="12.75">
      <c r="A257" s="18">
        <v>240</v>
      </c>
      <c r="B257" s="95">
        <v>637</v>
      </c>
      <c r="C257" s="79" t="s">
        <v>582</v>
      </c>
      <c r="D257" s="79"/>
      <c r="E257" s="79"/>
      <c r="F257" s="79"/>
      <c r="G257" s="114">
        <f>G258+G259+G260+G261</f>
        <v>165</v>
      </c>
      <c r="H257" s="361">
        <f>H258+H259+H260+H261</f>
        <v>5477</v>
      </c>
      <c r="I257" s="116">
        <f>I258+I259+I260+I261</f>
        <v>91</v>
      </c>
      <c r="J257" s="361">
        <v>55.15</v>
      </c>
    </row>
    <row r="258" spans="1:10" ht="12.75">
      <c r="A258" s="11">
        <v>241</v>
      </c>
      <c r="B258" s="103">
        <v>637004</v>
      </c>
      <c r="C258" s="81" t="s">
        <v>659</v>
      </c>
      <c r="D258" s="81"/>
      <c r="E258" s="81"/>
      <c r="F258" s="81"/>
      <c r="G258" s="10">
        <v>5</v>
      </c>
      <c r="H258" s="337">
        <v>165.97</v>
      </c>
      <c r="I258" s="10">
        <v>0</v>
      </c>
      <c r="J258" s="344">
        <v>0</v>
      </c>
    </row>
    <row r="259" spans="1:10" ht="12.75">
      <c r="A259" s="18">
        <v>242</v>
      </c>
      <c r="B259" s="102">
        <v>637005</v>
      </c>
      <c r="C259" s="85" t="s">
        <v>660</v>
      </c>
      <c r="D259" s="85"/>
      <c r="E259" s="85"/>
      <c r="F259" s="85"/>
      <c r="G259" s="21">
        <v>10</v>
      </c>
      <c r="H259" s="346">
        <v>331.94</v>
      </c>
      <c r="I259" s="21">
        <v>0</v>
      </c>
      <c r="J259" s="362">
        <v>0</v>
      </c>
    </row>
    <row r="260" spans="1:10" ht="12.75">
      <c r="A260" s="11">
        <v>243</v>
      </c>
      <c r="B260" s="103">
        <v>637014</v>
      </c>
      <c r="C260" s="81" t="s">
        <v>661</v>
      </c>
      <c r="D260" s="81"/>
      <c r="E260" s="81"/>
      <c r="F260" s="81"/>
      <c r="G260" s="10">
        <v>100</v>
      </c>
      <c r="H260" s="318">
        <v>3319.39</v>
      </c>
      <c r="I260" s="10">
        <v>91</v>
      </c>
      <c r="J260" s="318">
        <v>91</v>
      </c>
    </row>
    <row r="261" spans="1:10" ht="12.75">
      <c r="A261" s="18">
        <v>244</v>
      </c>
      <c r="B261" s="102">
        <v>637027</v>
      </c>
      <c r="C261" s="24" t="s">
        <v>376</v>
      </c>
      <c r="D261" s="24"/>
      <c r="E261" s="24"/>
      <c r="F261" s="24"/>
      <c r="G261" s="21">
        <v>50</v>
      </c>
      <c r="H261" s="321">
        <v>1659.7</v>
      </c>
      <c r="I261" s="21">
        <v>0</v>
      </c>
      <c r="J261" s="321">
        <v>0</v>
      </c>
    </row>
    <row r="262" spans="1:10" ht="12.75">
      <c r="A262" s="11">
        <v>245</v>
      </c>
      <c r="B262" s="113">
        <v>642</v>
      </c>
      <c r="C262" s="80" t="s">
        <v>662</v>
      </c>
      <c r="D262" s="80"/>
      <c r="E262" s="80"/>
      <c r="F262" s="80"/>
      <c r="G262" s="114">
        <f>G263+G264</f>
        <v>150</v>
      </c>
      <c r="H262" s="351">
        <f>H263+H264</f>
        <v>4979.09</v>
      </c>
      <c r="I262" s="115">
        <f>I263+I264</f>
        <v>60</v>
      </c>
      <c r="J262" s="351">
        <v>40</v>
      </c>
    </row>
    <row r="263" spans="1:10" ht="12.75">
      <c r="A263" s="11">
        <v>246</v>
      </c>
      <c r="B263" s="91">
        <v>642001</v>
      </c>
      <c r="C263" s="219" t="s">
        <v>282</v>
      </c>
      <c r="D263" s="92"/>
      <c r="E263" s="92"/>
      <c r="F263" s="92"/>
      <c r="G263" s="21">
        <v>50</v>
      </c>
      <c r="H263" s="321">
        <v>1659.7</v>
      </c>
      <c r="I263" s="21">
        <v>60</v>
      </c>
      <c r="J263" s="321">
        <v>120</v>
      </c>
    </row>
    <row r="264" spans="1:10" ht="12.75">
      <c r="A264" s="18">
        <v>247</v>
      </c>
      <c r="B264" s="102">
        <v>642007</v>
      </c>
      <c r="C264" s="24" t="s">
        <v>663</v>
      </c>
      <c r="D264" s="24"/>
      <c r="E264" s="24"/>
      <c r="F264" s="24"/>
      <c r="G264" s="10">
        <v>100</v>
      </c>
      <c r="H264" s="318">
        <v>3319.39</v>
      </c>
      <c r="I264" s="10">
        <v>0</v>
      </c>
      <c r="J264" s="318">
        <v>0</v>
      </c>
    </row>
    <row r="265" spans="1:10" ht="12.75">
      <c r="A265" s="11">
        <v>248</v>
      </c>
      <c r="B265" s="103"/>
      <c r="C265" s="81" t="s">
        <v>283</v>
      </c>
      <c r="D265" s="81"/>
      <c r="E265" s="81"/>
      <c r="F265" s="81"/>
      <c r="G265" s="354">
        <v>39</v>
      </c>
      <c r="H265" s="319">
        <v>1294.56</v>
      </c>
      <c r="I265" s="354">
        <v>42</v>
      </c>
      <c r="J265" s="319">
        <v>107.69</v>
      </c>
    </row>
    <row r="266" spans="1:10" ht="12.75">
      <c r="A266" s="18">
        <v>249</v>
      </c>
      <c r="B266" s="94">
        <v>637005</v>
      </c>
      <c r="C266" s="24" t="s">
        <v>664</v>
      </c>
      <c r="D266" s="24"/>
      <c r="E266" s="24"/>
      <c r="F266" s="24"/>
      <c r="G266" s="74">
        <v>100</v>
      </c>
      <c r="H266" s="322">
        <v>3319.39</v>
      </c>
      <c r="I266" s="74">
        <v>56</v>
      </c>
      <c r="J266" s="322">
        <v>56</v>
      </c>
    </row>
    <row r="267" spans="1:10" ht="12.75">
      <c r="A267" s="11">
        <v>250</v>
      </c>
      <c r="B267" s="103"/>
      <c r="C267" s="80" t="s">
        <v>407</v>
      </c>
      <c r="D267" s="81"/>
      <c r="E267" s="81"/>
      <c r="F267" s="81"/>
      <c r="G267" s="354">
        <v>100</v>
      </c>
      <c r="H267" s="319">
        <v>3319.39</v>
      </c>
      <c r="I267" s="354">
        <v>3</v>
      </c>
      <c r="J267" s="319">
        <v>3</v>
      </c>
    </row>
    <row r="268" spans="1:10" ht="18.75" thickBot="1">
      <c r="A268" s="126">
        <v>251</v>
      </c>
      <c r="B268" s="127" t="s">
        <v>665</v>
      </c>
      <c r="C268" s="128"/>
      <c r="D268" s="128"/>
      <c r="E268" s="128"/>
      <c r="F268" s="128"/>
      <c r="G268" s="235">
        <f>G4+G57+G65+G69+G72+G87+G121+G143+G149+G153+G171+G173+G186+G193+G196+G199+G202+G209+G211+G219+G228+G241+G242+G245+G246+G247+G248</f>
        <v>118038</v>
      </c>
      <c r="H268" s="380">
        <v>3918143.8</v>
      </c>
      <c r="I268" s="235">
        <f>I4+I57+I65+I69+I72+I87+I121+I143+I149+I153+I171+I173+I186+I193+I196+I199+I202+I209+I211+I219+I228+I241+I245+I246+I247+I248</f>
        <v>119402</v>
      </c>
      <c r="J268" s="380">
        <v>101.16</v>
      </c>
    </row>
    <row r="269" spans="1:10" ht="14.25" thickBot="1" thickTop="1">
      <c r="A269" s="1"/>
      <c r="B269" s="129"/>
      <c r="C269" s="130"/>
      <c r="D269" s="130"/>
      <c r="E269" s="130"/>
      <c r="F269" s="130"/>
      <c r="G269" s="24"/>
      <c r="H269" s="130"/>
      <c r="J269">
        <v>11</v>
      </c>
    </row>
    <row r="270" spans="1:10" ht="35.25" thickTop="1">
      <c r="A270" s="2" t="s">
        <v>515</v>
      </c>
      <c r="B270" s="3" t="s">
        <v>408</v>
      </c>
      <c r="C270" s="5"/>
      <c r="D270" s="5"/>
      <c r="E270" s="5"/>
      <c r="F270" s="5"/>
      <c r="G270" s="313" t="s">
        <v>369</v>
      </c>
      <c r="H270" s="313" t="s">
        <v>369</v>
      </c>
      <c r="I270" s="7" t="s">
        <v>443</v>
      </c>
      <c r="J270" s="7" t="s">
        <v>271</v>
      </c>
    </row>
    <row r="271" spans="1:10" ht="12.75">
      <c r="A271" s="381">
        <v>252</v>
      </c>
      <c r="B271" s="382"/>
      <c r="C271" s="383"/>
      <c r="D271" s="383"/>
      <c r="E271" s="383"/>
      <c r="F271" s="383"/>
      <c r="G271" s="332" t="s">
        <v>367</v>
      </c>
      <c r="H271" s="384" t="s">
        <v>368</v>
      </c>
      <c r="I271" s="332" t="s">
        <v>367</v>
      </c>
      <c r="J271" s="384"/>
    </row>
    <row r="272" spans="1:10" ht="15.75">
      <c r="A272" s="218">
        <v>253</v>
      </c>
      <c r="B272" s="222" t="s">
        <v>561</v>
      </c>
      <c r="C272" s="221"/>
      <c r="D272" s="221"/>
      <c r="E272" s="221"/>
      <c r="F272" s="221"/>
      <c r="G272" s="385">
        <f>G273+G274</f>
        <v>253</v>
      </c>
      <c r="H272" s="386">
        <f>H273+H274</f>
        <v>8398.06</v>
      </c>
      <c r="I272" s="385">
        <f>I273+I274</f>
        <v>243</v>
      </c>
      <c r="J272" s="386">
        <v>96.05</v>
      </c>
    </row>
    <row r="273" spans="1:10" ht="12.75">
      <c r="A273" s="11">
        <v>254</v>
      </c>
      <c r="B273" s="103"/>
      <c r="C273" s="81" t="s">
        <v>667</v>
      </c>
      <c r="D273" s="81"/>
      <c r="E273" s="81"/>
      <c r="F273" s="81"/>
      <c r="G273" s="10">
        <v>122</v>
      </c>
      <c r="H273" s="318">
        <v>4049.66</v>
      </c>
      <c r="I273" s="10">
        <v>112</v>
      </c>
      <c r="J273" s="318">
        <v>91.8</v>
      </c>
    </row>
    <row r="274" spans="1:10" ht="12.75">
      <c r="A274" s="11">
        <v>255</v>
      </c>
      <c r="B274" s="103"/>
      <c r="C274" s="81" t="s">
        <v>409</v>
      </c>
      <c r="D274" s="81"/>
      <c r="E274" s="81"/>
      <c r="F274" s="81"/>
      <c r="G274" s="10">
        <v>131</v>
      </c>
      <c r="H274" s="318">
        <v>4348.4</v>
      </c>
      <c r="I274" s="10">
        <v>131</v>
      </c>
      <c r="J274" s="318">
        <v>100</v>
      </c>
    </row>
    <row r="275" spans="1:10" ht="15.75">
      <c r="A275" s="18">
        <v>256</v>
      </c>
      <c r="B275" s="111" t="s">
        <v>668</v>
      </c>
      <c r="C275" s="112"/>
      <c r="D275" s="112"/>
      <c r="E275" s="112"/>
      <c r="F275" s="112"/>
      <c r="G275" s="338">
        <f>G276</f>
        <v>33</v>
      </c>
      <c r="H275" s="339">
        <f>H276</f>
        <v>1095.4</v>
      </c>
      <c r="I275" s="338">
        <f>I276</f>
        <v>29</v>
      </c>
      <c r="J275" s="339">
        <v>87.88</v>
      </c>
    </row>
    <row r="276" spans="1:10" ht="12.75">
      <c r="A276" s="11">
        <v>257</v>
      </c>
      <c r="B276" s="103"/>
      <c r="C276" s="81" t="s">
        <v>669</v>
      </c>
      <c r="D276" s="81"/>
      <c r="E276" s="81"/>
      <c r="F276" s="81"/>
      <c r="G276" s="10">
        <v>33</v>
      </c>
      <c r="H276" s="318">
        <v>1095.4</v>
      </c>
      <c r="I276" s="10">
        <v>29</v>
      </c>
      <c r="J276" s="318">
        <v>87.88</v>
      </c>
    </row>
    <row r="277" spans="1:10" ht="15.75">
      <c r="A277" s="18">
        <v>258</v>
      </c>
      <c r="B277" s="111" t="s">
        <v>631</v>
      </c>
      <c r="C277" s="112"/>
      <c r="D277" s="112"/>
      <c r="E277" s="112"/>
      <c r="F277" s="112"/>
      <c r="G277" s="340">
        <f>G278+G279+G280+G281+G282+G283+G284+G285+G286+G287+G288+G289+G290+G291+G292+G293+G294+G295+G296+G297+G298</f>
        <v>9730</v>
      </c>
      <c r="H277" s="339">
        <f>H278+H279+H280+H281+H282+H283+H284+H285+H286+H287+H288+H289+H290+H291+H292+H293+H294+H295+H296+H297+H298</f>
        <v>322976.81999999995</v>
      </c>
      <c r="I277" s="340">
        <f>I278+I279+I280+I281+I282+I283+I284+I285+I286+I287+I288+I289+I290+I291+I292+I293+I294+I295+I296+I297+I298</f>
        <v>10280</v>
      </c>
      <c r="J277" s="339">
        <v>105.65</v>
      </c>
    </row>
    <row r="278" spans="1:10" ht="12.75">
      <c r="A278" s="11">
        <v>259</v>
      </c>
      <c r="B278" s="103"/>
      <c r="C278" s="81" t="s">
        <v>670</v>
      </c>
      <c r="D278" s="81"/>
      <c r="E278" s="81"/>
      <c r="F278" s="81"/>
      <c r="G278" s="10">
        <v>0</v>
      </c>
      <c r="H278" s="387">
        <v>0</v>
      </c>
      <c r="I278" s="10">
        <v>0</v>
      </c>
      <c r="J278" s="318">
        <v>0</v>
      </c>
    </row>
    <row r="279" spans="1:10" ht="12.75">
      <c r="A279" s="218">
        <v>260</v>
      </c>
      <c r="B279" s="108"/>
      <c r="C279" s="109" t="s">
        <v>410</v>
      </c>
      <c r="D279" s="109"/>
      <c r="E279" s="109"/>
      <c r="F279" s="109"/>
      <c r="G279" s="21">
        <v>911</v>
      </c>
      <c r="H279" s="321">
        <v>30239.66</v>
      </c>
      <c r="I279" s="21">
        <v>911</v>
      </c>
      <c r="J279" s="321">
        <v>100</v>
      </c>
    </row>
    <row r="280" spans="1:10" ht="12.75">
      <c r="A280" s="218">
        <v>261</v>
      </c>
      <c r="B280" s="108"/>
      <c r="C280" s="109" t="s">
        <v>411</v>
      </c>
      <c r="D280" s="109"/>
      <c r="E280" s="109"/>
      <c r="F280" s="109"/>
      <c r="G280" s="10">
        <v>646</v>
      </c>
      <c r="H280" s="318">
        <v>21443.27</v>
      </c>
      <c r="I280" s="10">
        <v>646</v>
      </c>
      <c r="J280" s="318">
        <v>100</v>
      </c>
    </row>
    <row r="281" spans="1:10" ht="12.75">
      <c r="A281" s="218">
        <v>262</v>
      </c>
      <c r="B281" s="108"/>
      <c r="C281" s="109" t="s">
        <v>412</v>
      </c>
      <c r="D281" s="109"/>
      <c r="E281" s="109"/>
      <c r="F281" s="109"/>
      <c r="G281" s="10">
        <v>445</v>
      </c>
      <c r="H281" s="318">
        <v>14771.29</v>
      </c>
      <c r="I281" s="10">
        <v>445</v>
      </c>
      <c r="J281" s="318">
        <v>100</v>
      </c>
    </row>
    <row r="282" spans="1:10" ht="12.75">
      <c r="A282" s="218">
        <v>263</v>
      </c>
      <c r="B282" s="108"/>
      <c r="C282" s="109" t="s">
        <v>413</v>
      </c>
      <c r="D282" s="109"/>
      <c r="E282" s="109"/>
      <c r="F282" s="109"/>
      <c r="G282" s="21">
        <v>300</v>
      </c>
      <c r="H282" s="321">
        <v>9958.18</v>
      </c>
      <c r="I282" s="21">
        <v>0</v>
      </c>
      <c r="J282" s="321">
        <v>0</v>
      </c>
    </row>
    <row r="283" spans="1:10" ht="12.75">
      <c r="A283" s="218">
        <v>264</v>
      </c>
      <c r="B283" s="108"/>
      <c r="C283" s="109" t="s">
        <v>414</v>
      </c>
      <c r="D283" s="109"/>
      <c r="E283" s="109"/>
      <c r="F283" s="109"/>
      <c r="G283" s="10">
        <v>287</v>
      </c>
      <c r="H283" s="318">
        <v>9526.65</v>
      </c>
      <c r="I283" s="10">
        <v>287</v>
      </c>
      <c r="J283" s="318">
        <v>100</v>
      </c>
    </row>
    <row r="284" spans="1:10" ht="12.75">
      <c r="A284" s="218">
        <v>265</v>
      </c>
      <c r="B284" s="108"/>
      <c r="C284" s="109" t="s">
        <v>415</v>
      </c>
      <c r="D284" s="109"/>
      <c r="E284" s="109"/>
      <c r="F284" s="109"/>
      <c r="G284" s="20">
        <v>1549</v>
      </c>
      <c r="H284" s="321">
        <v>51417.38</v>
      </c>
      <c r="I284" s="20">
        <v>1636</v>
      </c>
      <c r="J284" s="321">
        <v>105.62</v>
      </c>
    </row>
    <row r="285" spans="1:10" ht="12.75">
      <c r="A285" s="218">
        <v>266</v>
      </c>
      <c r="B285" s="108"/>
      <c r="C285" s="109" t="s">
        <v>416</v>
      </c>
      <c r="D285" s="109"/>
      <c r="E285" s="109"/>
      <c r="F285" s="109"/>
      <c r="G285" s="10">
        <v>116</v>
      </c>
      <c r="H285" s="318">
        <v>3850.49</v>
      </c>
      <c r="I285" s="10">
        <v>316</v>
      </c>
      <c r="J285" s="318">
        <v>272.41</v>
      </c>
    </row>
    <row r="286" spans="1:10" ht="12.75">
      <c r="A286" s="218">
        <v>267</v>
      </c>
      <c r="B286" s="108"/>
      <c r="C286" s="109" t="s">
        <v>417</v>
      </c>
      <c r="D286" s="109"/>
      <c r="E286" s="109"/>
      <c r="F286" s="109"/>
      <c r="G286" s="21">
        <v>123</v>
      </c>
      <c r="H286" s="321">
        <v>4082.85</v>
      </c>
      <c r="I286" s="21">
        <v>123</v>
      </c>
      <c r="J286" s="321">
        <v>100</v>
      </c>
    </row>
    <row r="287" spans="1:10" ht="12.75">
      <c r="A287" s="218">
        <v>268</v>
      </c>
      <c r="B287" s="108"/>
      <c r="C287" s="513" t="s">
        <v>762</v>
      </c>
      <c r="D287" s="226"/>
      <c r="E287" s="226"/>
      <c r="F287" s="226"/>
      <c r="G287" s="17">
        <v>298</v>
      </c>
      <c r="H287" s="318">
        <v>9891.79</v>
      </c>
      <c r="I287" s="17">
        <v>298</v>
      </c>
      <c r="J287" s="318">
        <v>100</v>
      </c>
    </row>
    <row r="288" spans="1:10" ht="12.75">
      <c r="A288" s="218">
        <v>269</v>
      </c>
      <c r="B288" s="108"/>
      <c r="C288" s="513" t="s">
        <v>763</v>
      </c>
      <c r="D288" s="226"/>
      <c r="E288" s="226"/>
      <c r="F288" s="226"/>
      <c r="G288" s="21">
        <v>0</v>
      </c>
      <c r="H288" s="388">
        <v>0</v>
      </c>
      <c r="I288" s="21">
        <v>0</v>
      </c>
      <c r="J288" s="321">
        <v>0</v>
      </c>
    </row>
    <row r="289" spans="1:10" ht="12.75">
      <c r="A289" s="218">
        <v>270</v>
      </c>
      <c r="B289" s="108"/>
      <c r="C289" s="389" t="s">
        <v>225</v>
      </c>
      <c r="D289" s="390"/>
      <c r="E289" s="390"/>
      <c r="F289" s="390"/>
      <c r="G289" s="10">
        <v>150</v>
      </c>
      <c r="H289" s="318">
        <v>4979.09</v>
      </c>
      <c r="I289" s="10">
        <v>150</v>
      </c>
      <c r="J289" s="318">
        <v>100</v>
      </c>
    </row>
    <row r="290" spans="1:10" ht="12.75">
      <c r="A290" s="218">
        <v>271</v>
      </c>
      <c r="B290" s="108"/>
      <c r="C290" s="389" t="s">
        <v>418</v>
      </c>
      <c r="D290" s="390"/>
      <c r="E290" s="390"/>
      <c r="F290" s="390"/>
      <c r="G290" s="21">
        <v>164</v>
      </c>
      <c r="H290" s="321">
        <v>5443.8</v>
      </c>
      <c r="I290" s="21">
        <v>164</v>
      </c>
      <c r="J290" s="321">
        <v>100</v>
      </c>
    </row>
    <row r="291" spans="1:10" ht="12.75">
      <c r="A291" s="218">
        <v>272</v>
      </c>
      <c r="B291" s="108"/>
      <c r="C291" s="389" t="s">
        <v>419</v>
      </c>
      <c r="D291" s="390"/>
      <c r="E291" s="390"/>
      <c r="F291" s="390"/>
      <c r="G291" s="10">
        <v>238</v>
      </c>
      <c r="H291" s="318">
        <v>7900.15</v>
      </c>
      <c r="I291" s="10">
        <v>238</v>
      </c>
      <c r="J291" s="318">
        <v>100</v>
      </c>
    </row>
    <row r="292" spans="1:10" ht="12.75">
      <c r="A292" s="218">
        <v>273</v>
      </c>
      <c r="B292" s="108"/>
      <c r="C292" s="389" t="s">
        <v>420</v>
      </c>
      <c r="D292" s="390"/>
      <c r="E292" s="390"/>
      <c r="F292" s="390"/>
      <c r="G292" s="21">
        <v>392</v>
      </c>
      <c r="H292" s="321">
        <v>13012.02</v>
      </c>
      <c r="I292" s="21">
        <v>625</v>
      </c>
      <c r="J292" s="321">
        <v>159.44</v>
      </c>
    </row>
    <row r="293" spans="1:10" ht="12.75">
      <c r="A293" s="218">
        <v>274</v>
      </c>
      <c r="B293" s="108"/>
      <c r="C293" s="389" t="s">
        <v>421</v>
      </c>
      <c r="D293" s="390"/>
      <c r="E293" s="390"/>
      <c r="F293" s="390"/>
      <c r="G293" s="10">
        <v>471</v>
      </c>
      <c r="H293" s="318">
        <v>15634.34</v>
      </c>
      <c r="I293" s="10">
        <v>473</v>
      </c>
      <c r="J293" s="318">
        <v>100.42</v>
      </c>
    </row>
    <row r="294" spans="1:10" ht="12.75">
      <c r="A294" s="218">
        <v>275</v>
      </c>
      <c r="B294" s="108"/>
      <c r="C294" s="389" t="s">
        <v>226</v>
      </c>
      <c r="D294" s="390"/>
      <c r="E294" s="390"/>
      <c r="F294" s="390"/>
      <c r="G294" s="20">
        <v>3640</v>
      </c>
      <c r="H294" s="321">
        <v>120825.86</v>
      </c>
      <c r="I294" s="20">
        <v>2958</v>
      </c>
      <c r="J294" s="321">
        <v>81.26</v>
      </c>
    </row>
    <row r="295" spans="1:10" ht="12.75">
      <c r="A295" s="218">
        <v>276</v>
      </c>
      <c r="B295" s="108"/>
      <c r="C295" s="389" t="s">
        <v>227</v>
      </c>
      <c r="D295" s="390"/>
      <c r="E295" s="390"/>
      <c r="F295" s="390"/>
      <c r="G295" s="17">
        <v>0</v>
      </c>
      <c r="H295" s="318">
        <v>0</v>
      </c>
      <c r="I295" s="17">
        <v>167</v>
      </c>
      <c r="J295" s="352" t="s">
        <v>215</v>
      </c>
    </row>
    <row r="296" spans="1:10" ht="12.75">
      <c r="A296" s="218">
        <v>277</v>
      </c>
      <c r="B296" s="108"/>
      <c r="C296" s="389" t="s">
        <v>228</v>
      </c>
      <c r="D296" s="390"/>
      <c r="E296" s="390"/>
      <c r="F296" s="390"/>
      <c r="G296" s="17">
        <v>0</v>
      </c>
      <c r="H296" s="318">
        <v>0</v>
      </c>
      <c r="I296" s="17">
        <v>130</v>
      </c>
      <c r="J296" s="352" t="s">
        <v>215</v>
      </c>
    </row>
    <row r="297" spans="1:10" ht="12.75">
      <c r="A297" s="218">
        <v>278</v>
      </c>
      <c r="B297" s="108"/>
      <c r="C297" s="389" t="s">
        <v>229</v>
      </c>
      <c r="D297" s="390"/>
      <c r="E297" s="390"/>
      <c r="F297" s="390"/>
      <c r="G297" s="20">
        <v>0</v>
      </c>
      <c r="H297" s="321">
        <v>0</v>
      </c>
      <c r="I297" s="20">
        <v>249</v>
      </c>
      <c r="J297" s="324" t="s">
        <v>215</v>
      </c>
    </row>
    <row r="298" spans="1:10" ht="12.75">
      <c r="A298" s="218">
        <v>279</v>
      </c>
      <c r="B298" s="108"/>
      <c r="C298" s="389" t="s">
        <v>230</v>
      </c>
      <c r="D298" s="390"/>
      <c r="E298" s="390"/>
      <c r="F298" s="390"/>
      <c r="G298" s="17">
        <v>0</v>
      </c>
      <c r="H298" s="318">
        <v>0</v>
      </c>
      <c r="I298" s="17">
        <v>464</v>
      </c>
      <c r="J298" s="352" t="s">
        <v>215</v>
      </c>
    </row>
    <row r="299" spans="1:10" ht="18.75" thickBot="1">
      <c r="A299" s="126">
        <v>280</v>
      </c>
      <c r="B299" s="131" t="s">
        <v>671</v>
      </c>
      <c r="C299" s="132"/>
      <c r="D299" s="132"/>
      <c r="E299" s="132"/>
      <c r="F299" s="132"/>
      <c r="G299" s="379">
        <f>G272+G275+G277</f>
        <v>10016</v>
      </c>
      <c r="H299" s="380">
        <f>H272+H275+H277</f>
        <v>332470.27999999997</v>
      </c>
      <c r="I299" s="379">
        <f>I272+I275+I277</f>
        <v>10552</v>
      </c>
      <c r="J299" s="380">
        <v>105.35</v>
      </c>
    </row>
    <row r="300" spans="1:8" ht="14.25" thickBot="1" thickTop="1">
      <c r="A300" s="391"/>
      <c r="B300" s="102"/>
      <c r="C300" s="24"/>
      <c r="D300" s="24"/>
      <c r="E300" s="24"/>
      <c r="F300" s="24"/>
      <c r="G300" s="24"/>
      <c r="H300" s="24"/>
    </row>
    <row r="301" spans="1:10" ht="35.25" thickTop="1">
      <c r="A301" s="2" t="s">
        <v>515</v>
      </c>
      <c r="B301" s="134" t="s">
        <v>422</v>
      </c>
      <c r="C301" s="135"/>
      <c r="D301" s="135"/>
      <c r="E301" s="135"/>
      <c r="F301" s="135"/>
      <c r="G301" s="6" t="s">
        <v>369</v>
      </c>
      <c r="H301" s="6" t="s">
        <v>369</v>
      </c>
      <c r="I301" s="7" t="s">
        <v>443</v>
      </c>
      <c r="J301" s="7" t="s">
        <v>271</v>
      </c>
    </row>
    <row r="302" spans="1:10" ht="12.75">
      <c r="A302" s="363">
        <v>281</v>
      </c>
      <c r="B302" s="392"/>
      <c r="C302" s="393"/>
      <c r="D302" s="393"/>
      <c r="E302" s="393"/>
      <c r="F302" s="393"/>
      <c r="G302" s="332" t="s">
        <v>367</v>
      </c>
      <c r="H302" s="366" t="s">
        <v>368</v>
      </c>
      <c r="I302" s="332" t="s">
        <v>367</v>
      </c>
      <c r="J302" s="366"/>
    </row>
    <row r="303" spans="1:10" ht="12.75">
      <c r="A303" s="11">
        <v>282</v>
      </c>
      <c r="B303" s="113"/>
      <c r="C303" s="80" t="s">
        <v>672</v>
      </c>
      <c r="D303" s="80"/>
      <c r="E303" s="80"/>
      <c r="F303" s="80"/>
      <c r="G303" s="82">
        <f>G304</f>
        <v>1510</v>
      </c>
      <c r="H303" s="320">
        <f>H304</f>
        <v>50122.82</v>
      </c>
      <c r="I303" s="82">
        <f>I304+I305</f>
        <v>2591</v>
      </c>
      <c r="J303" s="320">
        <v>171.59</v>
      </c>
    </row>
    <row r="304" spans="1:10" ht="12.75">
      <c r="A304" s="18">
        <v>283</v>
      </c>
      <c r="B304" s="102">
        <v>821005</v>
      </c>
      <c r="C304" s="24" t="s">
        <v>673</v>
      </c>
      <c r="D304" s="24"/>
      <c r="E304" s="24"/>
      <c r="F304" s="24"/>
      <c r="G304" s="20">
        <v>1510</v>
      </c>
      <c r="H304" s="321">
        <v>50122.82</v>
      </c>
      <c r="I304" s="20">
        <v>1761</v>
      </c>
      <c r="J304" s="321">
        <v>116.62</v>
      </c>
    </row>
    <row r="305" spans="1:10" ht="12.75">
      <c r="A305" s="11">
        <v>284</v>
      </c>
      <c r="B305" s="103"/>
      <c r="C305" s="81" t="s">
        <v>231</v>
      </c>
      <c r="D305" s="81"/>
      <c r="E305" s="81"/>
      <c r="F305" s="81"/>
      <c r="G305" s="17">
        <v>0</v>
      </c>
      <c r="H305" s="318">
        <v>0</v>
      </c>
      <c r="I305" s="17">
        <v>830</v>
      </c>
      <c r="J305" s="352" t="s">
        <v>215</v>
      </c>
    </row>
    <row r="306" spans="1:10" ht="18.75" thickBot="1">
      <c r="A306" s="126">
        <v>285</v>
      </c>
      <c r="B306" s="131" t="s">
        <v>422</v>
      </c>
      <c r="C306" s="132"/>
      <c r="D306" s="132"/>
      <c r="E306" s="132"/>
      <c r="F306" s="132"/>
      <c r="G306" s="379">
        <f>G303</f>
        <v>1510</v>
      </c>
      <c r="H306" s="380">
        <f>H303</f>
        <v>50122.82</v>
      </c>
      <c r="I306" s="379">
        <f>I303</f>
        <v>2591</v>
      </c>
      <c r="J306" s="380">
        <f>J303</f>
        <v>171.59</v>
      </c>
    </row>
    <row r="307" spans="1:10" ht="18.75" thickTop="1">
      <c r="A307" s="394"/>
      <c r="B307" s="395"/>
      <c r="C307" s="396"/>
      <c r="D307" s="396"/>
      <c r="E307" s="396"/>
      <c r="F307" s="396"/>
      <c r="G307" s="397"/>
      <c r="H307" s="396"/>
      <c r="I307" s="396"/>
      <c r="J307" s="24"/>
    </row>
    <row r="308" spans="1:10" ht="18">
      <c r="A308" s="394"/>
      <c r="B308" s="395"/>
      <c r="C308" s="396"/>
      <c r="D308" s="396"/>
      <c r="E308" s="396"/>
      <c r="F308" s="396"/>
      <c r="G308" s="397"/>
      <c r="H308" s="396"/>
      <c r="I308" s="396"/>
      <c r="J308" s="24"/>
    </row>
    <row r="309" spans="1:10" ht="18">
      <c r="A309" s="394"/>
      <c r="B309" s="395"/>
      <c r="C309" s="396"/>
      <c r="D309" s="396"/>
      <c r="E309" s="396"/>
      <c r="F309" s="396"/>
      <c r="G309" s="397"/>
      <c r="H309" s="396"/>
      <c r="I309" s="396"/>
      <c r="J309" s="24"/>
    </row>
    <row r="310" spans="1:10" ht="18">
      <c r="A310" s="394"/>
      <c r="B310" s="395"/>
      <c r="C310" s="396"/>
      <c r="D310" s="396"/>
      <c r="E310" s="396"/>
      <c r="F310" s="396"/>
      <c r="G310" s="397"/>
      <c r="H310" s="396"/>
      <c r="I310" s="396"/>
      <c r="J310" s="24"/>
    </row>
    <row r="311" spans="1:10" ht="18">
      <c r="A311" s="394"/>
      <c r="B311" s="395"/>
      <c r="C311" s="396"/>
      <c r="D311" s="396"/>
      <c r="E311" s="396"/>
      <c r="F311" s="396"/>
      <c r="G311" s="397"/>
      <c r="H311" s="396"/>
      <c r="I311" s="396"/>
      <c r="J311" s="24"/>
    </row>
    <row r="312" spans="1:10" ht="18">
      <c r="A312" s="394"/>
      <c r="B312" s="395"/>
      <c r="C312" s="396"/>
      <c r="D312" s="396"/>
      <c r="E312" s="396"/>
      <c r="F312" s="396"/>
      <c r="G312" s="397"/>
      <c r="H312" s="396"/>
      <c r="I312" s="396"/>
      <c r="J312" s="24"/>
    </row>
    <row r="313" spans="1:10" ht="18">
      <c r="A313" s="394"/>
      <c r="B313" s="395"/>
      <c r="C313" s="396"/>
      <c r="D313" s="396"/>
      <c r="E313" s="396"/>
      <c r="F313" s="396"/>
      <c r="G313" s="397"/>
      <c r="H313" s="396"/>
      <c r="I313" s="396"/>
      <c r="J313" s="24"/>
    </row>
    <row r="314" spans="1:10" ht="18">
      <c r="A314" s="394"/>
      <c r="B314" s="395"/>
      <c r="C314" s="396"/>
      <c r="D314" s="396"/>
      <c r="E314" s="396"/>
      <c r="F314" s="396"/>
      <c r="G314" s="397"/>
      <c r="H314" s="396"/>
      <c r="I314" s="396"/>
      <c r="J314" s="24"/>
    </row>
    <row r="315" spans="1:10" ht="18">
      <c r="A315" s="394"/>
      <c r="B315" s="395"/>
      <c r="C315" s="396"/>
      <c r="D315" s="396"/>
      <c r="E315" s="396"/>
      <c r="F315" s="396"/>
      <c r="G315" s="397"/>
      <c r="H315" s="396"/>
      <c r="I315" s="396"/>
      <c r="J315" s="24"/>
    </row>
    <row r="316" spans="1:10" ht="18">
      <c r="A316" s="394"/>
      <c r="B316" s="395"/>
      <c r="C316" s="396"/>
      <c r="D316" s="396"/>
      <c r="E316" s="396"/>
      <c r="F316" s="396"/>
      <c r="G316" s="397"/>
      <c r="H316" s="396"/>
      <c r="I316" s="396"/>
      <c r="J316" s="24"/>
    </row>
    <row r="317" spans="1:10" ht="18">
      <c r="A317" s="394"/>
      <c r="B317" s="395"/>
      <c r="C317" s="396"/>
      <c r="D317" s="396"/>
      <c r="E317" s="396"/>
      <c r="F317" s="396"/>
      <c r="G317" s="397"/>
      <c r="H317" s="396"/>
      <c r="I317" s="396"/>
      <c r="J317" s="24">
        <v>12</v>
      </c>
    </row>
    <row r="318" spans="1:10" ht="15.75">
      <c r="A318" s="535" t="s">
        <v>781</v>
      </c>
      <c r="B318" s="536" t="s">
        <v>786</v>
      </c>
      <c r="C318" s="396"/>
      <c r="D318" s="396"/>
      <c r="E318" s="396"/>
      <c r="F318" s="396"/>
      <c r="G318" s="397"/>
      <c r="H318" s="396"/>
      <c r="I318" s="396"/>
      <c r="J318" s="24"/>
    </row>
    <row r="319" spans="1:10" ht="15.75">
      <c r="A319" s="535"/>
      <c r="B319" s="327" t="s">
        <v>783</v>
      </c>
      <c r="C319" s="396"/>
      <c r="D319" s="396"/>
      <c r="E319" s="396"/>
      <c r="F319" s="396"/>
      <c r="G319" s="397"/>
      <c r="H319" s="396"/>
      <c r="I319" s="396"/>
      <c r="J319" s="24"/>
    </row>
    <row r="320" spans="1:10" ht="15.75">
      <c r="A320" s="535"/>
      <c r="B320" s="327" t="s">
        <v>784</v>
      </c>
      <c r="C320" s="396"/>
      <c r="D320" s="396"/>
      <c r="E320" s="396"/>
      <c r="F320" s="396"/>
      <c r="G320" s="397"/>
      <c r="H320" s="396"/>
      <c r="I320" s="396"/>
      <c r="J320" s="24"/>
    </row>
    <row r="321" spans="1:10" ht="16.5" thickBot="1">
      <c r="A321" s="535"/>
      <c r="B321" s="536"/>
      <c r="C321" s="396"/>
      <c r="D321" s="396"/>
      <c r="E321" s="396"/>
      <c r="F321" s="396"/>
      <c r="G321" s="397"/>
      <c r="H321" s="396"/>
      <c r="I321" s="396"/>
      <c r="J321" s="24"/>
    </row>
    <row r="322" spans="1:10" ht="36" thickTop="1">
      <c r="A322" s="398" t="s">
        <v>515</v>
      </c>
      <c r="B322" s="399" t="s">
        <v>674</v>
      </c>
      <c r="C322" s="400"/>
      <c r="D322" s="400"/>
      <c r="E322" s="400"/>
      <c r="F322" s="400"/>
      <c r="G322" s="137" t="s">
        <v>423</v>
      </c>
      <c r="H322" s="137" t="s">
        <v>423</v>
      </c>
      <c r="I322" s="137" t="s">
        <v>292</v>
      </c>
      <c r="J322" s="137" t="s">
        <v>271</v>
      </c>
    </row>
    <row r="323" spans="1:10" ht="12.75">
      <c r="A323" s="370">
        <v>286</v>
      </c>
      <c r="B323" s="329"/>
      <c r="C323" s="371"/>
      <c r="D323" s="371"/>
      <c r="E323" s="371"/>
      <c r="F323" s="371"/>
      <c r="G323" s="332" t="s">
        <v>367</v>
      </c>
      <c r="H323" s="367" t="s">
        <v>368</v>
      </c>
      <c r="I323" s="332" t="s">
        <v>367</v>
      </c>
      <c r="J323" s="367"/>
    </row>
    <row r="324" spans="1:10" ht="15">
      <c r="A324" s="18">
        <v>287</v>
      </c>
      <c r="B324" s="138" t="s">
        <v>516</v>
      </c>
      <c r="C324" s="139"/>
      <c r="D324" s="139"/>
      <c r="E324" s="139"/>
      <c r="F324" s="139"/>
      <c r="G324" s="463">
        <v>118038</v>
      </c>
      <c r="H324" s="317">
        <v>3918143.8</v>
      </c>
      <c r="I324" s="401">
        <v>121888</v>
      </c>
      <c r="J324" s="317">
        <v>103.26</v>
      </c>
    </row>
    <row r="325" spans="1:10" ht="15">
      <c r="A325" s="11">
        <v>288</v>
      </c>
      <c r="B325" s="141" t="s">
        <v>424</v>
      </c>
      <c r="C325" s="140"/>
      <c r="D325" s="140"/>
      <c r="E325" s="140"/>
      <c r="F325" s="140"/>
      <c r="G325" s="403">
        <v>1500</v>
      </c>
      <c r="H325" s="318">
        <v>49790.88</v>
      </c>
      <c r="I325" s="403">
        <v>1978</v>
      </c>
      <c r="J325" s="318">
        <v>131.87</v>
      </c>
    </row>
    <row r="326" spans="1:10" ht="15">
      <c r="A326" s="18">
        <v>289</v>
      </c>
      <c r="B326" s="138" t="s">
        <v>675</v>
      </c>
      <c r="C326" s="139"/>
      <c r="D326" s="139"/>
      <c r="E326" s="139"/>
      <c r="F326" s="139"/>
      <c r="G326" s="405">
        <v>11526</v>
      </c>
      <c r="H326" s="321">
        <v>382593.1</v>
      </c>
      <c r="I326" s="405">
        <v>12183</v>
      </c>
      <c r="J326" s="321">
        <v>105.7</v>
      </c>
    </row>
    <row r="327" spans="1:10" ht="15">
      <c r="A327" s="11">
        <v>290</v>
      </c>
      <c r="B327" s="141" t="s">
        <v>425</v>
      </c>
      <c r="C327" s="140"/>
      <c r="D327" s="140"/>
      <c r="E327" s="140"/>
      <c r="F327" s="140"/>
      <c r="G327" s="406">
        <v>0</v>
      </c>
      <c r="H327" s="337">
        <v>0</v>
      </c>
      <c r="I327" s="406">
        <v>0</v>
      </c>
      <c r="J327" s="337">
        <v>0</v>
      </c>
    </row>
    <row r="328" spans="1:10" ht="15.75">
      <c r="A328" s="11">
        <v>291</v>
      </c>
      <c r="B328" s="142" t="s">
        <v>559</v>
      </c>
      <c r="C328" s="143"/>
      <c r="D328" s="143"/>
      <c r="E328" s="143"/>
      <c r="F328" s="143"/>
      <c r="G328" s="146">
        <f>G324+G325+G326+G327</f>
        <v>131064</v>
      </c>
      <c r="H328" s="407">
        <f>H324+H325+H326+H327</f>
        <v>4350527.779999999</v>
      </c>
      <c r="I328" s="516">
        <f>I324+I325+I326+I327</f>
        <v>136049</v>
      </c>
      <c r="J328" s="407">
        <v>103.8</v>
      </c>
    </row>
    <row r="329" spans="1:10" ht="15">
      <c r="A329" s="51">
        <v>292</v>
      </c>
      <c r="B329" s="144" t="s">
        <v>426</v>
      </c>
      <c r="C329" s="145"/>
      <c r="D329" s="145"/>
      <c r="E329" s="145"/>
      <c r="F329" s="145"/>
      <c r="G329" s="236">
        <f>G268</f>
        <v>118038</v>
      </c>
      <c r="H329" s="334">
        <v>3918143.8</v>
      </c>
      <c r="I329" s="236">
        <f>I268</f>
        <v>119402</v>
      </c>
      <c r="J329" s="334">
        <v>101.21</v>
      </c>
    </row>
    <row r="330" spans="1:10" ht="15">
      <c r="A330" s="18">
        <v>293</v>
      </c>
      <c r="B330" s="138" t="s">
        <v>427</v>
      </c>
      <c r="C330" s="139"/>
      <c r="D330" s="139"/>
      <c r="E330" s="139"/>
      <c r="F330" s="139"/>
      <c r="G330" s="405">
        <v>1500</v>
      </c>
      <c r="H330" s="318">
        <v>49790.88</v>
      </c>
      <c r="I330" s="405">
        <v>1978</v>
      </c>
      <c r="J330" s="318">
        <v>131.87</v>
      </c>
    </row>
    <row r="331" spans="1:10" ht="15">
      <c r="A331" s="11">
        <v>294</v>
      </c>
      <c r="B331" s="141" t="s">
        <v>671</v>
      </c>
      <c r="C331" s="140"/>
      <c r="D331" s="140"/>
      <c r="E331" s="140"/>
      <c r="F331" s="140"/>
      <c r="G331" s="402">
        <f>G299</f>
        <v>10016</v>
      </c>
      <c r="H331" s="334">
        <f>H299</f>
        <v>332470.27999999997</v>
      </c>
      <c r="I331" s="402">
        <f>I299</f>
        <v>10552</v>
      </c>
      <c r="J331" s="334">
        <v>105.35</v>
      </c>
    </row>
    <row r="332" spans="1:10" ht="15">
      <c r="A332" s="18">
        <v>295</v>
      </c>
      <c r="B332" s="138" t="s">
        <v>428</v>
      </c>
      <c r="C332" s="139"/>
      <c r="D332" s="139"/>
      <c r="E332" s="139"/>
      <c r="F332" s="139"/>
      <c r="G332" s="404">
        <f>G306</f>
        <v>1510</v>
      </c>
      <c r="H332" s="335">
        <f>H306</f>
        <v>50122.82</v>
      </c>
      <c r="I332" s="404">
        <f>I306</f>
        <v>2591</v>
      </c>
      <c r="J332" s="335">
        <v>171.59</v>
      </c>
    </row>
    <row r="333" spans="1:10" ht="16.5" thickBot="1">
      <c r="A333" s="11">
        <v>296</v>
      </c>
      <c r="B333" s="142" t="s">
        <v>676</v>
      </c>
      <c r="C333" s="143"/>
      <c r="D333" s="143"/>
      <c r="E333" s="143"/>
      <c r="F333" s="143"/>
      <c r="G333" s="146">
        <f>G329+G330+G331+G332</f>
        <v>131064</v>
      </c>
      <c r="H333" s="408">
        <f>H329+H330+H331+H332</f>
        <v>4350527.78</v>
      </c>
      <c r="I333" s="517">
        <f>I329+I330+I331+I332</f>
        <v>134523</v>
      </c>
      <c r="J333" s="408">
        <v>102.69</v>
      </c>
    </row>
    <row r="334" spans="1:10" ht="17.25" thickBot="1" thickTop="1">
      <c r="A334" s="147">
        <v>297</v>
      </c>
      <c r="B334" s="148" t="s">
        <v>429</v>
      </c>
      <c r="C334" s="149"/>
      <c r="D334" s="149"/>
      <c r="E334" s="149"/>
      <c r="F334" s="149"/>
      <c r="G334" s="468">
        <f>G328-G333</f>
        <v>0</v>
      </c>
      <c r="H334" s="410">
        <f>H328-H333</f>
        <v>0</v>
      </c>
      <c r="I334" s="409">
        <f>I328-I333</f>
        <v>1526</v>
      </c>
      <c r="J334" s="509" t="s">
        <v>215</v>
      </c>
    </row>
    <row r="335" spans="1:8" ht="13.5" thickTop="1">
      <c r="A335" s="1"/>
      <c r="B335" s="102"/>
      <c r="C335" s="24"/>
      <c r="D335" s="24"/>
      <c r="E335" s="24"/>
      <c r="F335" s="24"/>
      <c r="G335" s="24"/>
      <c r="H335" s="24"/>
    </row>
    <row r="336" spans="1:8" ht="15.75">
      <c r="A336" s="160" t="s">
        <v>782</v>
      </c>
      <c r="B336" s="536" t="s">
        <v>789</v>
      </c>
      <c r="C336" s="24"/>
      <c r="D336" s="24"/>
      <c r="E336" s="24"/>
      <c r="F336" s="24"/>
      <c r="G336" s="24"/>
      <c r="H336" s="24"/>
    </row>
    <row r="337" spans="1:8" ht="12.75">
      <c r="A337" s="1"/>
      <c r="B337" s="327" t="s">
        <v>790</v>
      </c>
      <c r="C337" s="24"/>
      <c r="D337" s="24"/>
      <c r="E337" s="24"/>
      <c r="F337" s="24"/>
      <c r="G337" s="24"/>
      <c r="H337" s="24"/>
    </row>
    <row r="338" spans="1:8" ht="12.75">
      <c r="A338" s="1"/>
      <c r="B338" s="327" t="s">
        <v>792</v>
      </c>
      <c r="C338" s="24"/>
      <c r="D338" s="24"/>
      <c r="E338" s="24"/>
      <c r="F338" s="24"/>
      <c r="G338" s="24"/>
      <c r="H338" s="24"/>
    </row>
    <row r="339" spans="1:8" ht="13.5" thickBot="1">
      <c r="A339" s="1"/>
      <c r="B339" s="102"/>
      <c r="C339" s="24"/>
      <c r="D339" s="24"/>
      <c r="E339" s="24"/>
      <c r="F339" s="24"/>
      <c r="G339" s="24"/>
      <c r="H339" s="24"/>
    </row>
    <row r="340" spans="1:9" ht="17.25" thickBot="1" thickTop="1">
      <c r="A340" s="540"/>
      <c r="B340" s="537"/>
      <c r="C340" s="537"/>
      <c r="D340" s="610"/>
      <c r="E340" s="610"/>
      <c r="F340" s="611"/>
      <c r="G340" s="612" t="s">
        <v>291</v>
      </c>
      <c r="H340" s="612"/>
      <c r="I340" s="613"/>
    </row>
    <row r="341" spans="1:9" ht="15.75">
      <c r="A341" s="614" t="s">
        <v>39</v>
      </c>
      <c r="B341" s="615"/>
      <c r="C341" s="615"/>
      <c r="D341" s="615"/>
      <c r="E341" s="615"/>
      <c r="F341" s="616"/>
      <c r="G341" s="617" t="s">
        <v>41</v>
      </c>
      <c r="H341" s="617"/>
      <c r="I341" s="618"/>
    </row>
    <row r="342" spans="1:9" ht="15.75">
      <c r="A342" s="599" t="s">
        <v>38</v>
      </c>
      <c r="B342" s="600"/>
      <c r="C342" s="600"/>
      <c r="D342" s="600"/>
      <c r="E342" s="600"/>
      <c r="F342" s="601"/>
      <c r="G342" s="602" t="s">
        <v>40</v>
      </c>
      <c r="H342" s="602"/>
      <c r="I342" s="603"/>
    </row>
    <row r="343" spans="1:9" ht="16.5" thickBot="1">
      <c r="A343" s="604" t="s">
        <v>791</v>
      </c>
      <c r="B343" s="605"/>
      <c r="C343" s="605"/>
      <c r="D343" s="605"/>
      <c r="E343" s="605"/>
      <c r="F343" s="606"/>
      <c r="G343" s="607" t="s">
        <v>42</v>
      </c>
      <c r="H343" s="608"/>
      <c r="I343" s="609"/>
    </row>
    <row r="344" spans="1:8" ht="13.5" thickTop="1">
      <c r="A344" s="1"/>
      <c r="B344" s="102"/>
      <c r="C344" s="24"/>
      <c r="D344" s="24"/>
      <c r="E344" s="24"/>
      <c r="F344" s="24"/>
      <c r="G344" s="24"/>
      <c r="H344" s="24"/>
    </row>
    <row r="345" spans="1:10" ht="15.75">
      <c r="A345" s="164" t="s">
        <v>787</v>
      </c>
      <c r="B345" s="536" t="s">
        <v>788</v>
      </c>
      <c r="C345" s="396"/>
      <c r="D345" s="396"/>
      <c r="E345" s="396"/>
      <c r="F345" s="396"/>
      <c r="G345" s="397"/>
      <c r="H345" s="396"/>
      <c r="I345" s="396"/>
      <c r="J345" s="24"/>
    </row>
    <row r="346" spans="1:10" ht="15.75">
      <c r="A346" s="164"/>
      <c r="B346" s="327" t="s">
        <v>785</v>
      </c>
      <c r="C346" s="396"/>
      <c r="D346" s="396"/>
      <c r="E346" s="396"/>
      <c r="F346" s="396"/>
      <c r="G346" s="397"/>
      <c r="H346" s="396"/>
      <c r="I346" s="396"/>
      <c r="J346" s="24"/>
    </row>
    <row r="347" spans="1:10" ht="15.75">
      <c r="A347" s="164"/>
      <c r="B347" s="327" t="s">
        <v>784</v>
      </c>
      <c r="C347" s="396"/>
      <c r="D347" s="396"/>
      <c r="E347" s="396"/>
      <c r="F347" s="396"/>
      <c r="G347" s="397"/>
      <c r="H347" s="396"/>
      <c r="I347" s="396"/>
      <c r="J347" s="24"/>
    </row>
    <row r="348" ht="12.75">
      <c r="A348" s="268"/>
    </row>
    <row r="349" ht="12.75">
      <c r="A349" t="s">
        <v>458</v>
      </c>
    </row>
    <row r="350" ht="12.75">
      <c r="A350" t="s">
        <v>288</v>
      </c>
    </row>
    <row r="351" ht="12.75">
      <c r="A351" t="s">
        <v>289</v>
      </c>
    </row>
    <row r="352" ht="12.75">
      <c r="A352" t="s">
        <v>459</v>
      </c>
    </row>
    <row r="353" ht="12.75">
      <c r="A353" t="s">
        <v>460</v>
      </c>
    </row>
    <row r="354" ht="12.75">
      <c r="A354" t="s">
        <v>777</v>
      </c>
    </row>
    <row r="355" ht="12.75">
      <c r="A355" t="s">
        <v>778</v>
      </c>
    </row>
    <row r="356" ht="13.5" thickBot="1"/>
    <row r="357" spans="1:9" ht="13.5" thickTop="1">
      <c r="A357" s="524"/>
      <c r="B357" s="282"/>
      <c r="C357" s="282"/>
      <c r="D357" s="282"/>
      <c r="E357" s="282"/>
      <c r="F357" s="282"/>
      <c r="G357" s="282"/>
      <c r="H357" s="593" t="s">
        <v>291</v>
      </c>
      <c r="I357" s="594"/>
    </row>
    <row r="358" spans="1:9" ht="13.5" thickBot="1">
      <c r="A358" s="538" t="s">
        <v>515</v>
      </c>
      <c r="B358" s="290"/>
      <c r="C358" s="290"/>
      <c r="D358" s="290"/>
      <c r="E358" s="290"/>
      <c r="F358" s="290"/>
      <c r="G358" s="290"/>
      <c r="H358" s="595" t="s">
        <v>517</v>
      </c>
      <c r="I358" s="596"/>
    </row>
    <row r="359" spans="1:9" ht="18">
      <c r="A359" s="525">
        <v>1</v>
      </c>
      <c r="B359" s="291" t="s">
        <v>779</v>
      </c>
      <c r="C359" s="291"/>
      <c r="D359" s="291"/>
      <c r="E359" s="291"/>
      <c r="F359" s="291"/>
      <c r="G359" s="292"/>
      <c r="H359" s="293"/>
      <c r="I359" s="506">
        <v>123866</v>
      </c>
    </row>
    <row r="360" spans="1:9" ht="18">
      <c r="A360" s="527">
        <v>2</v>
      </c>
      <c r="B360" s="520" t="s">
        <v>545</v>
      </c>
      <c r="C360" s="520"/>
      <c r="D360" s="520"/>
      <c r="E360" s="520"/>
      <c r="F360" s="520"/>
      <c r="G360" s="521"/>
      <c r="H360" s="522"/>
      <c r="I360" s="523">
        <v>12183</v>
      </c>
    </row>
    <row r="361" spans="1:9" ht="16.5" thickBot="1">
      <c r="A361" s="526">
        <v>3</v>
      </c>
      <c r="B361" s="295" t="s">
        <v>463</v>
      </c>
      <c r="C361" s="287"/>
      <c r="D361" s="287"/>
      <c r="E361" s="287"/>
      <c r="F361" s="287"/>
      <c r="G361" s="288"/>
      <c r="H361" s="287"/>
      <c r="I361" s="508">
        <v>136049</v>
      </c>
    </row>
    <row r="362" spans="1:9" ht="16.5" thickTop="1">
      <c r="A362" s="528">
        <v>4</v>
      </c>
      <c r="B362" s="529" t="s">
        <v>426</v>
      </c>
      <c r="C362" s="530"/>
      <c r="D362" s="530"/>
      <c r="E362" s="530"/>
      <c r="F362" s="530"/>
      <c r="G362" s="532"/>
      <c r="H362" s="530"/>
      <c r="I362" s="533">
        <v>121380</v>
      </c>
    </row>
    <row r="363" spans="1:9" ht="15.75">
      <c r="A363" s="527">
        <v>5</v>
      </c>
      <c r="B363" s="283" t="s">
        <v>666</v>
      </c>
      <c r="C363" s="284"/>
      <c r="D363" s="284"/>
      <c r="E363" s="284"/>
      <c r="F363" s="284"/>
      <c r="G363" s="285"/>
      <c r="H363" s="284"/>
      <c r="I363" s="534">
        <v>10552</v>
      </c>
    </row>
    <row r="364" spans="1:9" ht="15.75">
      <c r="A364" s="527">
        <v>6</v>
      </c>
      <c r="B364" s="283" t="s">
        <v>780</v>
      </c>
      <c r="C364" s="284"/>
      <c r="D364" s="284"/>
      <c r="E364" s="284"/>
      <c r="F364" s="284"/>
      <c r="G364" s="285"/>
      <c r="H364" s="284"/>
      <c r="I364" s="534">
        <v>131932</v>
      </c>
    </row>
    <row r="365" spans="1:9" ht="16.5" thickBot="1">
      <c r="A365" s="526">
        <v>7</v>
      </c>
      <c r="B365" s="531" t="s">
        <v>793</v>
      </c>
      <c r="C365" s="287"/>
      <c r="D365" s="287"/>
      <c r="E365" s="287"/>
      <c r="F365" s="287"/>
      <c r="G365" s="288"/>
      <c r="H365" s="287"/>
      <c r="I365" s="539">
        <v>4117</v>
      </c>
    </row>
    <row r="366" spans="1:10" ht="13.5" thickTop="1">
      <c r="A366" s="1"/>
      <c r="B366" s="102"/>
      <c r="C366" s="24"/>
      <c r="D366" s="24"/>
      <c r="E366" s="24"/>
      <c r="F366" s="24"/>
      <c r="G366" s="24"/>
      <c r="H366" s="24"/>
      <c r="J366">
        <v>13</v>
      </c>
    </row>
    <row r="367" spans="1:8" ht="12.75">
      <c r="A367" s="1"/>
      <c r="B367" s="102"/>
      <c r="C367" s="24"/>
      <c r="D367" s="24"/>
      <c r="E367" s="24"/>
      <c r="F367" s="24"/>
      <c r="G367" s="24"/>
      <c r="H367" s="24"/>
    </row>
  </sheetData>
  <mergeCells count="11">
    <mergeCell ref="G341:I341"/>
    <mergeCell ref="A1:I1"/>
    <mergeCell ref="H357:I357"/>
    <mergeCell ref="H358:I358"/>
    <mergeCell ref="A342:F342"/>
    <mergeCell ref="G342:I342"/>
    <mergeCell ref="A343:F343"/>
    <mergeCell ref="G343:I343"/>
    <mergeCell ref="D340:F340"/>
    <mergeCell ref="G340:I340"/>
    <mergeCell ref="A341:F34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&amp;LKonverzný kurz : 1 EUR = 30,1260 SKK&amp;RRozpočet mesta Šurany za rok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Šurany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Hudecova</cp:lastModifiedBy>
  <cp:lastPrinted>2009-06-02T07:39:09Z</cp:lastPrinted>
  <dcterms:created xsi:type="dcterms:W3CDTF">2007-05-07T08:07:45Z</dcterms:created>
  <dcterms:modified xsi:type="dcterms:W3CDTF">2009-06-02T07:59:38Z</dcterms:modified>
  <cp:category/>
  <cp:version/>
  <cp:contentType/>
  <cp:contentStatus/>
</cp:coreProperties>
</file>